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hunar\Documents\Évike\00 - SUN\CALL\2025\"/>
    </mc:Choice>
  </mc:AlternateContent>
  <xr:revisionPtr revIDLastSave="0" documentId="13_ncr:1_{20C04172-A26D-49D4-9510-391929821262}" xr6:coauthVersionLast="47" xr6:coauthVersionMax="47" xr10:uidLastSave="{00000000-0000-0000-0000-000000000000}"/>
  <bookViews>
    <workbookView xWindow="-110" yWindow="-110" windowWidth="19420" windowHeight="10540" xr2:uid="{00000000-000D-0000-FFFF-FFFF00000000}"/>
  </bookViews>
  <sheets>
    <sheet name="Sheet1" sheetId="3" r:id="rId1"/>
    <sheet name="Sheet2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VAIrJN4+HdMqdRZb4H7wCjznKow=="/>
    </ext>
  </extLst>
</workbook>
</file>

<file path=xl/calcChain.xml><?xml version="1.0" encoding="utf-8"?>
<calcChain xmlns="http://schemas.openxmlformats.org/spreadsheetml/2006/main">
  <c r="H24" i="3" l="1"/>
  <c r="H25" i="3"/>
  <c r="H14" i="3"/>
  <c r="H16" i="3" s="1"/>
  <c r="I14" i="3"/>
  <c r="H17" i="3" l="1"/>
  <c r="H18" i="3" s="1"/>
  <c r="H26" i="3" s="1"/>
  <c r="I24" i="3"/>
  <c r="I25" i="3" s="1"/>
  <c r="B32" i="3"/>
  <c r="B33" i="3" s="1"/>
  <c r="F46" i="3" s="1"/>
  <c r="C14" i="3"/>
  <c r="C16" i="3" s="1"/>
  <c r="C17" i="3" s="1"/>
  <c r="D14" i="3"/>
  <c r="D16" i="3" s="1"/>
  <c r="D17" i="3" s="1"/>
  <c r="E14" i="3"/>
  <c r="E16" i="3" s="1"/>
  <c r="E17" i="3" s="1"/>
  <c r="F14" i="3"/>
  <c r="F16" i="3" s="1"/>
  <c r="F17" i="3" s="1"/>
  <c r="G14" i="3"/>
  <c r="G16" i="3" s="1"/>
  <c r="I16" i="3"/>
  <c r="B7" i="3"/>
  <c r="L36" i="4"/>
  <c r="L34" i="4"/>
  <c r="D33" i="4"/>
  <c r="E33" i="4"/>
  <c r="F33" i="4"/>
  <c r="G33" i="4"/>
  <c r="H33" i="4"/>
  <c r="I33" i="4"/>
  <c r="J33" i="4"/>
  <c r="K33" i="4"/>
  <c r="C33" i="4"/>
  <c r="J15" i="3"/>
  <c r="B24" i="3"/>
  <c r="B25" i="3" s="1"/>
  <c r="C24" i="3"/>
  <c r="C25" i="3" s="1"/>
  <c r="D24" i="3"/>
  <c r="D25" i="3" s="1"/>
  <c r="E24" i="3"/>
  <c r="E25" i="3" s="1"/>
  <c r="F24" i="3"/>
  <c r="F25" i="3" s="1"/>
  <c r="B14" i="3"/>
  <c r="B16" i="3" s="1"/>
  <c r="B17" i="3" s="1"/>
  <c r="J12" i="3"/>
  <c r="J19" i="3"/>
  <c r="J20" i="3"/>
  <c r="G24" i="3"/>
  <c r="G25" i="3" s="1"/>
  <c r="F40" i="3"/>
  <c r="F39" i="3"/>
  <c r="G17" i="3" l="1"/>
  <c r="G18" i="3" s="1"/>
  <c r="G26" i="3" s="1"/>
  <c r="I17" i="3"/>
  <c r="F18" i="3"/>
  <c r="F26" i="3" s="1"/>
  <c r="J14" i="3"/>
  <c r="C18" i="3"/>
  <c r="C26" i="3" s="1"/>
  <c r="B18" i="3"/>
  <c r="J24" i="3"/>
  <c r="E18" i="3"/>
  <c r="E26" i="3" s="1"/>
  <c r="D18" i="3"/>
  <c r="D26" i="3" s="1"/>
  <c r="F41" i="3"/>
  <c r="F47" i="3" s="1"/>
  <c r="J25" i="3"/>
  <c r="I18" i="3" l="1"/>
  <c r="I26" i="3" s="1"/>
  <c r="J16" i="3"/>
  <c r="J17" i="3"/>
  <c r="J18" i="3" l="1"/>
  <c r="B26" i="3"/>
  <c r="J26" i="3" s="1"/>
  <c r="F45" i="3" s="1"/>
  <c r="F44" i="3" l="1"/>
  <c r="F48" i="3" s="1"/>
</calcChain>
</file>

<file path=xl/sharedStrings.xml><?xml version="1.0" encoding="utf-8"?>
<sst xmlns="http://schemas.openxmlformats.org/spreadsheetml/2006/main" count="208" uniqueCount="101">
  <si>
    <t>Course title</t>
  </si>
  <si>
    <t xml:space="preserve">Course length </t>
  </si>
  <si>
    <t>2 weeks</t>
  </si>
  <si>
    <t>10 teaching days</t>
  </si>
  <si>
    <t>No. of course participants</t>
  </si>
  <si>
    <t>Academic support</t>
  </si>
  <si>
    <t>Course administration</t>
  </si>
  <si>
    <t>Non-personnel</t>
  </si>
  <si>
    <t xml:space="preserve">Total CEU funding </t>
  </si>
  <si>
    <t>External Funding</t>
  </si>
  <si>
    <t>ACADEMIC SUPPORT</t>
  </si>
  <si>
    <t>Name</t>
  </si>
  <si>
    <t>Director, overseas</t>
  </si>
  <si>
    <t>Overseas professor 1</t>
  </si>
  <si>
    <t>Overseas professor 2</t>
  </si>
  <si>
    <t>European professor 1</t>
  </si>
  <si>
    <t>European professor 2</t>
  </si>
  <si>
    <t>Local professor 1</t>
  </si>
  <si>
    <t>Local professor 2</t>
  </si>
  <si>
    <t>TOTAL in USD</t>
  </si>
  <si>
    <t># of session</t>
  </si>
  <si>
    <t>unit price</t>
  </si>
  <si>
    <t>Total honorarium</t>
  </si>
  <si>
    <t>Directors bonus</t>
  </si>
  <si>
    <t>Compensation total</t>
  </si>
  <si>
    <t>Employer's contribution</t>
  </si>
  <si>
    <t>Faculty fees total</t>
  </si>
  <si>
    <t>Air Travel</t>
  </si>
  <si>
    <t>Airport shuttle</t>
  </si>
  <si>
    <t>Train</t>
  </si>
  <si>
    <t>Days at hotel</t>
  </si>
  <si>
    <t>USD/night</t>
  </si>
  <si>
    <t>Hotel total</t>
  </si>
  <si>
    <t>Faculty travel and housing</t>
  </si>
  <si>
    <t xml:space="preserve">TOTAL   </t>
  </si>
  <si>
    <t>COURSE ADMINISTRATION</t>
  </si>
  <si>
    <t>coordinator</t>
  </si>
  <si>
    <t>Coordinator</t>
  </si>
  <si>
    <t>Social Security</t>
  </si>
  <si>
    <t>TOTAL</t>
  </si>
  <si>
    <t>NON-PERSONNEL for all participants and faculty</t>
  </si>
  <si>
    <t># of participants</t>
  </si>
  <si>
    <t>#days</t>
  </si>
  <si>
    <t>#of times per day</t>
  </si>
  <si>
    <t>Total in USD</t>
  </si>
  <si>
    <t>Welcome event</t>
  </si>
  <si>
    <t>Social Costs - closing dinner</t>
  </si>
  <si>
    <t>Non-Compensation Total</t>
  </si>
  <si>
    <t xml:space="preserve">Total CEU Funding </t>
  </si>
  <si>
    <t>Balance</t>
  </si>
  <si>
    <t>Sessions per faculty</t>
  </si>
  <si>
    <t>Jon Becker, director, Bard College, Annandale, USA</t>
  </si>
  <si>
    <t>Chrys Margaritidis, director, CEU, Vienna, Austria</t>
  </si>
  <si>
    <t>Erin Cannan, Bard College, NY, USA</t>
  </si>
  <si>
    <t>Syed Hashemi, BRAC, Dhaka, Bangladesh</t>
  </si>
  <si>
    <t>Flora Laszlo, CEU, Vienna, Austria</t>
  </si>
  <si>
    <t>Nurzhamal Karamoldoeva, AUCA, Bishkek, Kyrgyzstan</t>
  </si>
  <si>
    <t>Shwetha Nair, CEU, Vienna, Austria</t>
  </si>
  <si>
    <t>Kseniya Shtalenkova, EHU, Vilnius, Lithuania</t>
  </si>
  <si>
    <t>Medet Tiulegenov, AUCA, Bishkek, Kyrgyzstan</t>
  </si>
  <si>
    <t>Day 1</t>
  </si>
  <si>
    <t>Session 1</t>
  </si>
  <si>
    <t>X</t>
  </si>
  <si>
    <t>Session 2</t>
  </si>
  <si>
    <t>Session 3</t>
  </si>
  <si>
    <t>Day 2</t>
  </si>
  <si>
    <t>Session 4</t>
  </si>
  <si>
    <t>Session 5</t>
  </si>
  <si>
    <t>Session 6</t>
  </si>
  <si>
    <t>Day 3</t>
  </si>
  <si>
    <t>Session 7</t>
  </si>
  <si>
    <t>Session 8</t>
  </si>
  <si>
    <t>Session 9</t>
  </si>
  <si>
    <t>Day 4</t>
  </si>
  <si>
    <t>Session 10</t>
  </si>
  <si>
    <t>Session 11</t>
  </si>
  <si>
    <t>Session 12</t>
  </si>
  <si>
    <t>Day 5</t>
  </si>
  <si>
    <t>Session 13</t>
  </si>
  <si>
    <t>Session 14</t>
  </si>
  <si>
    <t>Session 15</t>
  </si>
  <si>
    <t>Day 6</t>
  </si>
  <si>
    <t>Session 16</t>
  </si>
  <si>
    <t>Session 17</t>
  </si>
  <si>
    <t>Session 18</t>
  </si>
  <si>
    <t>Day 7</t>
  </si>
  <si>
    <t>Session 19</t>
  </si>
  <si>
    <t>Session 20</t>
  </si>
  <si>
    <t>Session 21</t>
  </si>
  <si>
    <t>Day 8</t>
  </si>
  <si>
    <t>Session 22</t>
  </si>
  <si>
    <t>Session 23</t>
  </si>
  <si>
    <t>Session 24</t>
  </si>
  <si>
    <t>Day 9</t>
  </si>
  <si>
    <t>Session 25</t>
  </si>
  <si>
    <t>Session 26</t>
  </si>
  <si>
    <t>Session 27</t>
  </si>
  <si>
    <t>Day 10</t>
  </si>
  <si>
    <t>Session 28</t>
  </si>
  <si>
    <t>Session 29</t>
  </si>
  <si>
    <t>Session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</si>
</sst>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.00_);_(* \(#,##0.00\);_(* &quot;-&quot;??_);_(@_)"/>
    <numFmt numFmtId="166" formatCode="#,##0\ [$USD]"/>
    <numFmt numFmtId="167" formatCode="_([$$-409]* #,##0_);_([$$-409]* \(#,##0\);_([$$-409]* &quot;-&quot;??_);_(@_)"/>
    <numFmt numFmtId="168" formatCode="_-* #,##0_-;\-* #,##0_-;_-* &quot;-&quot;??_-;_-@_-"/>
  </numFmts>
  <fonts count="18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sz val="2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sz val="8"/>
      <color rgb="FF000000"/>
      <name val="Arial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color rgb="FF000000"/>
      <name val="Arial"/>
      <scheme val="minor"/>
    </font>
    <font>
      <b/>
      <sz val="10"/>
      <color rgb="FF000000"/>
      <name val="Arial"/>
      <scheme val="minor"/>
    </font>
    <font>
      <sz val="8"/>
      <name val="Arial"/>
      <scheme val="minor"/>
    </font>
    <font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rgb="FF000000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rgb="FF000000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dotted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 style="medium">
        <color rgb="FF000000"/>
      </right>
      <top style="hair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left" vertical="center"/>
    </xf>
    <xf numFmtId="1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0" fontId="5" fillId="0" borderId="0" xfId="0" applyFont="1"/>
    <xf numFmtId="1" fontId="3" fillId="2" borderId="5" xfId="0" applyNumberFormat="1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6" fillId="0" borderId="0" xfId="0" applyFont="1"/>
    <xf numFmtId="1" fontId="3" fillId="2" borderId="14" xfId="0" applyNumberFormat="1" applyFont="1" applyFill="1" applyBorder="1" applyAlignment="1">
      <alignment vertical="center" wrapText="1"/>
    </xf>
    <xf numFmtId="1" fontId="3" fillId="2" borderId="15" xfId="0" applyNumberFormat="1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" fontId="3" fillId="3" borderId="24" xfId="0" applyNumberFormat="1" applyFont="1" applyFill="1" applyBorder="1" applyAlignment="1">
      <alignment horizontal="left" vertical="center" wrapText="1"/>
    </xf>
    <xf numFmtId="1" fontId="3" fillId="3" borderId="25" xfId="0" applyNumberFormat="1" applyFont="1" applyFill="1" applyBorder="1" applyAlignment="1">
      <alignment horizontal="left" vertical="center" wrapText="1"/>
    </xf>
    <xf numFmtId="1" fontId="3" fillId="3" borderId="26" xfId="0" applyNumberFormat="1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4" xfId="0" applyBorder="1"/>
    <xf numFmtId="1" fontId="0" fillId="0" borderId="0" xfId="0" applyNumberFormat="1"/>
    <xf numFmtId="1" fontId="0" fillId="0" borderId="4" xfId="0" applyNumberFormat="1" applyBorder="1"/>
    <xf numFmtId="1" fontId="0" fillId="0" borderId="11" xfId="0" applyNumberFormat="1" applyBorder="1"/>
    <xf numFmtId="164" fontId="3" fillId="0" borderId="12" xfId="0" applyNumberFormat="1" applyFont="1" applyBorder="1" applyAlignment="1">
      <alignment horizontal="right" vertical="center" wrapText="1"/>
    </xf>
    <xf numFmtId="168" fontId="0" fillId="0" borderId="4" xfId="1" applyNumberFormat="1" applyFont="1" applyFill="1" applyBorder="1"/>
    <xf numFmtId="164" fontId="3" fillId="0" borderId="3" xfId="0" applyNumberFormat="1" applyFont="1" applyBorder="1" applyAlignment="1">
      <alignment horizontal="right" vertical="center" wrapText="1"/>
    </xf>
    <xf numFmtId="0" fontId="0" fillId="0" borderId="11" xfId="0" applyBorder="1"/>
    <xf numFmtId="0" fontId="0" fillId="0" borderId="19" xfId="0" applyBorder="1"/>
    <xf numFmtId="164" fontId="3" fillId="0" borderId="32" xfId="0" applyNumberFormat="1" applyFont="1" applyBorder="1" applyAlignment="1">
      <alignment horizontal="right" vertical="center" wrapText="1"/>
    </xf>
    <xf numFmtId="1" fontId="3" fillId="5" borderId="2" xfId="0" applyNumberFormat="1" applyFont="1" applyFill="1" applyBorder="1" applyAlignment="1">
      <alignment vertical="center" wrapText="1"/>
    </xf>
    <xf numFmtId="1" fontId="0" fillId="5" borderId="0" xfId="0" applyNumberFormat="1" applyFill="1"/>
    <xf numFmtId="1" fontId="0" fillId="5" borderId="4" xfId="0" applyNumberFormat="1" applyFill="1" applyBorder="1"/>
    <xf numFmtId="1" fontId="3" fillId="5" borderId="8" xfId="0" applyNumberFormat="1" applyFont="1" applyFill="1" applyBorder="1" applyAlignment="1">
      <alignment vertical="center" wrapText="1"/>
    </xf>
    <xf numFmtId="0" fontId="0" fillId="5" borderId="9" xfId="0" applyFill="1" applyBorder="1"/>
    <xf numFmtId="0" fontId="0" fillId="5" borderId="4" xfId="0" applyFill="1" applyBorder="1"/>
    <xf numFmtId="166" fontId="8" fillId="0" borderId="23" xfId="0" applyNumberFormat="1" applyFont="1" applyBorder="1" applyAlignment="1">
      <alignment vertical="center" wrapText="1"/>
    </xf>
    <xf numFmtId="166" fontId="8" fillId="0" borderId="27" xfId="0" applyNumberFormat="1" applyFont="1" applyBorder="1" applyAlignment="1">
      <alignment vertical="center" wrapText="1"/>
    </xf>
    <xf numFmtId="0" fontId="11" fillId="0" borderId="0" xfId="0" applyFont="1"/>
    <xf numFmtId="0" fontId="12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 wrapText="1"/>
    </xf>
    <xf numFmtId="0" fontId="0" fillId="6" borderId="0" xfId="0" applyFill="1"/>
    <xf numFmtId="0" fontId="0" fillId="6" borderId="0" xfId="0" applyFill="1" applyAlignment="1">
      <alignment horizontal="center" wrapText="1"/>
    </xf>
    <xf numFmtId="0" fontId="15" fillId="0" borderId="33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167" fontId="0" fillId="0" borderId="0" xfId="0" applyNumberFormat="1"/>
    <xf numFmtId="166" fontId="9" fillId="9" borderId="31" xfId="0" applyNumberFormat="1" applyFont="1" applyFill="1" applyBorder="1" applyAlignment="1">
      <alignment vertical="center" wrapText="1"/>
    </xf>
    <xf numFmtId="1" fontId="3" fillId="2" borderId="0" xfId="0" applyNumberFormat="1" applyFont="1" applyFill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vertical="center" wrapText="1"/>
    </xf>
    <xf numFmtId="0" fontId="17" fillId="8" borderId="34" xfId="0" applyFont="1" applyFill="1" applyBorder="1" applyAlignment="1">
      <alignment vertical="center" wrapText="1"/>
    </xf>
    <xf numFmtId="1" fontId="3" fillId="2" borderId="35" xfId="0" applyNumberFormat="1" applyFont="1" applyFill="1" applyBorder="1" applyAlignment="1">
      <alignment vertical="center" wrapText="1"/>
    </xf>
    <xf numFmtId="1" fontId="4" fillId="4" borderId="36" xfId="0" applyNumberFormat="1" applyFont="1" applyFill="1" applyBorder="1" applyAlignment="1">
      <alignment horizontal="right" vertical="center" wrapText="1"/>
    </xf>
    <xf numFmtId="1" fontId="3" fillId="2" borderId="37" xfId="0" applyNumberFormat="1" applyFont="1" applyFill="1" applyBorder="1" applyAlignment="1">
      <alignment vertical="center" wrapText="1"/>
    </xf>
    <xf numFmtId="1" fontId="4" fillId="0" borderId="38" xfId="0" applyNumberFormat="1" applyFont="1" applyBorder="1" applyAlignment="1">
      <alignment horizontal="right" vertical="center" wrapText="1"/>
    </xf>
    <xf numFmtId="1" fontId="3" fillId="2" borderId="39" xfId="0" applyNumberFormat="1" applyFont="1" applyFill="1" applyBorder="1" applyAlignment="1">
      <alignment vertical="center" wrapText="1"/>
    </xf>
    <xf numFmtId="164" fontId="4" fillId="0" borderId="40" xfId="0" applyNumberFormat="1" applyFont="1" applyBorder="1" applyAlignment="1">
      <alignment horizontal="right" vertical="center" wrapText="1"/>
    </xf>
    <xf numFmtId="1" fontId="3" fillId="2" borderId="41" xfId="0" applyNumberFormat="1" applyFont="1" applyFill="1" applyBorder="1" applyAlignment="1">
      <alignment vertical="center" wrapText="1"/>
    </xf>
    <xf numFmtId="164" fontId="4" fillId="0" borderId="42" xfId="0" applyNumberFormat="1" applyFont="1" applyBorder="1" applyAlignment="1">
      <alignment horizontal="right" vertical="center" wrapText="1"/>
    </xf>
    <xf numFmtId="1" fontId="3" fillId="2" borderId="43" xfId="0" applyNumberFormat="1" applyFont="1" applyFill="1" applyBorder="1" applyAlignment="1">
      <alignment vertical="center" wrapText="1"/>
    </xf>
    <xf numFmtId="164" fontId="10" fillId="0" borderId="44" xfId="0" applyNumberFormat="1" applyFont="1" applyBorder="1" applyAlignment="1">
      <alignment horizontal="right" vertical="center" wrapText="1"/>
    </xf>
    <xf numFmtId="1" fontId="3" fillId="2" borderId="45" xfId="0" applyNumberFormat="1" applyFont="1" applyFill="1" applyBorder="1" applyAlignment="1">
      <alignment vertical="center" wrapText="1"/>
    </xf>
    <xf numFmtId="164" fontId="10" fillId="0" borderId="46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" fontId="7" fillId="3" borderId="20" xfId="0" applyNumberFormat="1" applyFont="1" applyFill="1" applyBorder="1" applyAlignment="1">
      <alignment horizontal="left" vertical="center" wrapText="1"/>
    </xf>
    <xf numFmtId="1" fontId="7" fillId="3" borderId="21" xfId="0" applyNumberFormat="1" applyFont="1" applyFill="1" applyBorder="1" applyAlignment="1">
      <alignment horizontal="left" vertical="center" wrapText="1"/>
    </xf>
    <xf numFmtId="1" fontId="7" fillId="3" borderId="22" xfId="0" applyNumberFormat="1" applyFont="1" applyFill="1" applyBorder="1" applyAlignment="1">
      <alignment horizontal="left" vertical="center" wrapText="1"/>
    </xf>
    <xf numFmtId="1" fontId="3" fillId="3" borderId="24" xfId="0" applyNumberFormat="1" applyFont="1" applyFill="1" applyBorder="1" applyAlignment="1">
      <alignment horizontal="left" vertical="center" wrapText="1"/>
    </xf>
    <xf numFmtId="1" fontId="3" fillId="3" borderId="25" xfId="0" applyNumberFormat="1" applyFont="1" applyFill="1" applyBorder="1" applyAlignment="1">
      <alignment horizontal="left" vertical="center" wrapText="1"/>
    </xf>
    <xf numFmtId="1" fontId="3" fillId="3" borderId="26" xfId="0" applyNumberFormat="1" applyFont="1" applyFill="1" applyBorder="1" applyAlignment="1">
      <alignment horizontal="left" vertical="center" wrapText="1"/>
    </xf>
    <xf numFmtId="1" fontId="3" fillId="3" borderId="28" xfId="0" applyNumberFormat="1" applyFont="1" applyFill="1" applyBorder="1" applyAlignment="1">
      <alignment horizontal="left" vertical="center" wrapText="1"/>
    </xf>
    <xf numFmtId="1" fontId="3" fillId="3" borderId="29" xfId="0" applyNumberFormat="1" applyFont="1" applyFill="1" applyBorder="1" applyAlignment="1">
      <alignment horizontal="left" vertical="center" wrapText="1"/>
    </xf>
    <xf numFmtId="1" fontId="3" fillId="3" borderId="30" xfId="0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9D67D-3141-4E81-87B4-3C234E56C7B2}">
  <dimension ref="A1:J48"/>
  <sheetViews>
    <sheetView tabSelected="1" workbookViewId="0"/>
  </sheetViews>
  <sheetFormatPr defaultColWidth="8.81640625" defaultRowHeight="12.5" x14ac:dyDescent="0.25"/>
  <cols>
    <col min="1" max="1" width="26.453125" customWidth="1"/>
    <col min="2" max="10" width="16.7265625" customWidth="1"/>
  </cols>
  <sheetData>
    <row r="1" spans="1:10" ht="26.25" customHeight="1" x14ac:dyDescent="0.25">
      <c r="A1" s="1" t="s">
        <v>0</v>
      </c>
    </row>
    <row r="2" spans="1:10" ht="12.75" customHeight="1" x14ac:dyDescent="0.25">
      <c r="A2" s="55" t="s">
        <v>1</v>
      </c>
      <c r="B2" s="56" t="s">
        <v>2</v>
      </c>
      <c r="C2" s="20" t="s">
        <v>3</v>
      </c>
    </row>
    <row r="3" spans="1:10" ht="12.75" customHeight="1" x14ac:dyDescent="0.25">
      <c r="A3" s="57" t="s">
        <v>4</v>
      </c>
      <c r="B3" s="58">
        <v>25</v>
      </c>
    </row>
    <row r="4" spans="1:10" ht="12.75" customHeight="1" x14ac:dyDescent="0.25">
      <c r="A4" s="59" t="s">
        <v>5</v>
      </c>
      <c r="B4" s="60">
        <v>23928</v>
      </c>
    </row>
    <row r="5" spans="1:10" ht="12.75" customHeight="1" x14ac:dyDescent="0.25">
      <c r="A5" s="59" t="s">
        <v>6</v>
      </c>
      <c r="B5" s="60">
        <v>726</v>
      </c>
    </row>
    <row r="6" spans="1:10" ht="12.75" customHeight="1" x14ac:dyDescent="0.25">
      <c r="A6" s="61" t="s">
        <v>7</v>
      </c>
      <c r="B6" s="62">
        <v>2220</v>
      </c>
    </row>
    <row r="7" spans="1:10" ht="12.75" customHeight="1" x14ac:dyDescent="0.25">
      <c r="A7" s="63" t="s">
        <v>8</v>
      </c>
      <c r="B7" s="64">
        <f>SUM(B4:B6)</f>
        <v>26874</v>
      </c>
    </row>
    <row r="8" spans="1:10" ht="13" x14ac:dyDescent="0.25">
      <c r="A8" s="65" t="s">
        <v>9</v>
      </c>
      <c r="B8" s="66"/>
    </row>
    <row r="10" spans="1:10" ht="13.5" thickBot="1" x14ac:dyDescent="0.35">
      <c r="A10" s="4" t="s">
        <v>10</v>
      </c>
    </row>
    <row r="11" spans="1:10" ht="51" customHeight="1" x14ac:dyDescent="0.25">
      <c r="A11" s="5" t="s">
        <v>11</v>
      </c>
      <c r="B11" s="19" t="s">
        <v>12</v>
      </c>
      <c r="C11" s="19" t="s">
        <v>13</v>
      </c>
      <c r="D11" s="19" t="s">
        <v>14</v>
      </c>
      <c r="E11" s="19" t="s">
        <v>15</v>
      </c>
      <c r="F11" s="19" t="s">
        <v>16</v>
      </c>
      <c r="G11" s="19" t="s">
        <v>15</v>
      </c>
      <c r="H11" s="19" t="s">
        <v>17</v>
      </c>
      <c r="I11" s="19" t="s">
        <v>18</v>
      </c>
      <c r="J11" s="6" t="s">
        <v>19</v>
      </c>
    </row>
    <row r="12" spans="1:10" ht="13" x14ac:dyDescent="0.25">
      <c r="A12" s="2" t="s">
        <v>20</v>
      </c>
      <c r="B12">
        <v>7</v>
      </c>
      <c r="C12">
        <v>7</v>
      </c>
      <c r="D12">
        <v>7</v>
      </c>
      <c r="E12">
        <v>7</v>
      </c>
      <c r="F12">
        <v>7</v>
      </c>
      <c r="G12">
        <v>7</v>
      </c>
      <c r="H12">
        <v>3</v>
      </c>
      <c r="I12">
        <v>3</v>
      </c>
      <c r="J12" s="21">
        <f>SUM(B12:I12)</f>
        <v>48</v>
      </c>
    </row>
    <row r="13" spans="1:10" ht="13" x14ac:dyDescent="0.25">
      <c r="A13" s="3" t="s">
        <v>21</v>
      </c>
      <c r="B13" s="67">
        <v>150</v>
      </c>
      <c r="C13" s="67">
        <v>150</v>
      </c>
      <c r="D13" s="67">
        <v>150</v>
      </c>
      <c r="E13" s="67">
        <v>150</v>
      </c>
      <c r="F13" s="67">
        <v>150</v>
      </c>
      <c r="G13" s="67">
        <v>150</v>
      </c>
      <c r="H13" s="67">
        <v>150</v>
      </c>
      <c r="I13" s="67">
        <v>150</v>
      </c>
      <c r="J13" s="21"/>
    </row>
    <row r="14" spans="1:10" ht="13" x14ac:dyDescent="0.25">
      <c r="A14" s="3" t="s">
        <v>22</v>
      </c>
      <c r="B14">
        <f>B12*B13</f>
        <v>1050</v>
      </c>
      <c r="C14">
        <f t="shared" ref="C14:D14" si="0">C12*C13</f>
        <v>1050</v>
      </c>
      <c r="D14">
        <f t="shared" si="0"/>
        <v>1050</v>
      </c>
      <c r="E14">
        <f>E12*E13</f>
        <v>1050</v>
      </c>
      <c r="F14">
        <f>F12*F13</f>
        <v>1050</v>
      </c>
      <c r="G14">
        <f>G12*G13</f>
        <v>1050</v>
      </c>
      <c r="H14">
        <f>H12*H13</f>
        <v>450</v>
      </c>
      <c r="I14">
        <f>I12*I13</f>
        <v>450</v>
      </c>
      <c r="J14" s="21">
        <f t="shared" ref="J14:J20" si="1">SUM(B14:I14)</f>
        <v>7200</v>
      </c>
    </row>
    <row r="15" spans="1:10" ht="13" x14ac:dyDescent="0.25">
      <c r="A15" s="3" t="s">
        <v>23</v>
      </c>
      <c r="B15">
        <v>1500</v>
      </c>
      <c r="J15" s="21">
        <f t="shared" si="1"/>
        <v>1500</v>
      </c>
    </row>
    <row r="16" spans="1:10" ht="13" x14ac:dyDescent="0.25">
      <c r="A16" s="3" t="s">
        <v>24</v>
      </c>
      <c r="B16">
        <f t="shared" ref="B16:D16" si="2">B14+B15</f>
        <v>2550</v>
      </c>
      <c r="C16">
        <f t="shared" si="2"/>
        <v>1050</v>
      </c>
      <c r="D16">
        <f t="shared" si="2"/>
        <v>1050</v>
      </c>
      <c r="E16">
        <f>E14+E15</f>
        <v>1050</v>
      </c>
      <c r="F16">
        <f>F14+F15</f>
        <v>1050</v>
      </c>
      <c r="G16">
        <f>G14+G15</f>
        <v>1050</v>
      </c>
      <c r="H16">
        <f>H14+H15</f>
        <v>450</v>
      </c>
      <c r="I16">
        <f>I14+I15</f>
        <v>450</v>
      </c>
      <c r="J16" s="21">
        <f t="shared" si="1"/>
        <v>8700</v>
      </c>
    </row>
    <row r="17" spans="1:10" ht="13" x14ac:dyDescent="0.25">
      <c r="A17" s="3" t="s">
        <v>25</v>
      </c>
      <c r="B17" s="22">
        <f>(B16*0.9)*0.13</f>
        <v>298.35000000000002</v>
      </c>
      <c r="C17" s="22">
        <f t="shared" ref="C17:D17" si="3">(C16*0.9)*0.13</f>
        <v>122.85000000000001</v>
      </c>
      <c r="D17" s="22">
        <f t="shared" si="3"/>
        <v>122.85000000000001</v>
      </c>
      <c r="E17" s="22">
        <f>(E16*0.9)*0.13</f>
        <v>122.85000000000001</v>
      </c>
      <c r="F17" s="22">
        <f>(F16*0.9)*0.13</f>
        <v>122.85000000000001</v>
      </c>
      <c r="G17" s="22">
        <f>(G16*0.9)*0.13</f>
        <v>122.85000000000001</v>
      </c>
      <c r="H17" s="22">
        <f>(H16*0.9)*0.13</f>
        <v>52.65</v>
      </c>
      <c r="I17" s="22">
        <f>(I16*0.9)*0.13</f>
        <v>52.65</v>
      </c>
      <c r="J17" s="23">
        <f t="shared" si="1"/>
        <v>1017.9000000000001</v>
      </c>
    </row>
    <row r="18" spans="1:10" ht="13" x14ac:dyDescent="0.25">
      <c r="A18" s="31" t="s">
        <v>26</v>
      </c>
      <c r="B18" s="32">
        <f t="shared" ref="B18:D18" si="4">B16+B17</f>
        <v>2848.35</v>
      </c>
      <c r="C18" s="32">
        <f t="shared" si="4"/>
        <v>1172.8499999999999</v>
      </c>
      <c r="D18" s="32">
        <f t="shared" si="4"/>
        <v>1172.8499999999999</v>
      </c>
      <c r="E18" s="32">
        <f>E16+E17</f>
        <v>1172.8499999999999</v>
      </c>
      <c r="F18" s="32">
        <f>F16+F17</f>
        <v>1172.8499999999999</v>
      </c>
      <c r="G18" s="32">
        <f>G16+G17</f>
        <v>1172.8499999999999</v>
      </c>
      <c r="H18" s="32">
        <f>H16+H17</f>
        <v>502.65</v>
      </c>
      <c r="I18" s="32">
        <f>I16+I17</f>
        <v>502.65</v>
      </c>
      <c r="J18" s="33">
        <f t="shared" si="1"/>
        <v>9717.9</v>
      </c>
    </row>
    <row r="19" spans="1:10" ht="13" x14ac:dyDescent="0.25">
      <c r="A19" s="3" t="s">
        <v>27</v>
      </c>
      <c r="B19">
        <v>1500</v>
      </c>
      <c r="C19">
        <v>1500</v>
      </c>
      <c r="D19">
        <v>1500</v>
      </c>
      <c r="E19">
        <v>500</v>
      </c>
      <c r="F19">
        <v>500</v>
      </c>
      <c r="G19">
        <v>500</v>
      </c>
      <c r="H19">
        <v>0</v>
      </c>
      <c r="I19">
        <v>0</v>
      </c>
      <c r="J19" s="21">
        <f t="shared" si="1"/>
        <v>6000</v>
      </c>
    </row>
    <row r="20" spans="1:10" ht="13" x14ac:dyDescent="0.25">
      <c r="A20" s="3" t="s">
        <v>28</v>
      </c>
      <c r="B20">
        <v>100</v>
      </c>
      <c r="C20">
        <v>100</v>
      </c>
      <c r="D20">
        <v>100</v>
      </c>
      <c r="E20">
        <v>100</v>
      </c>
      <c r="F20">
        <v>100</v>
      </c>
      <c r="G20">
        <v>100</v>
      </c>
      <c r="H20">
        <v>0</v>
      </c>
      <c r="I20">
        <v>0</v>
      </c>
      <c r="J20" s="21">
        <f t="shared" si="1"/>
        <v>600</v>
      </c>
    </row>
    <row r="21" spans="1:10" ht="13" x14ac:dyDescent="0.25">
      <c r="A21" s="3" t="s">
        <v>29</v>
      </c>
      <c r="C21">
        <v>100</v>
      </c>
      <c r="E21">
        <v>100</v>
      </c>
      <c r="J21" s="21"/>
    </row>
    <row r="22" spans="1:10" ht="13" x14ac:dyDescent="0.25">
      <c r="A22" s="3" t="s">
        <v>30</v>
      </c>
      <c r="B22">
        <v>13</v>
      </c>
      <c r="C22">
        <v>13</v>
      </c>
      <c r="D22">
        <v>6</v>
      </c>
      <c r="E22">
        <v>13</v>
      </c>
      <c r="F22">
        <v>6</v>
      </c>
      <c r="G22">
        <v>6</v>
      </c>
      <c r="H22">
        <v>0</v>
      </c>
      <c r="I22">
        <v>0</v>
      </c>
      <c r="J22" s="21"/>
    </row>
    <row r="23" spans="1:10" ht="13" x14ac:dyDescent="0.25">
      <c r="A23" s="3" t="s">
        <v>31</v>
      </c>
      <c r="B23">
        <v>130</v>
      </c>
      <c r="C23">
        <v>130</v>
      </c>
      <c r="D23">
        <v>130</v>
      </c>
      <c r="E23">
        <v>130</v>
      </c>
      <c r="F23">
        <v>130</v>
      </c>
      <c r="G23">
        <v>130</v>
      </c>
      <c r="H23">
        <v>0</v>
      </c>
      <c r="I23">
        <v>0</v>
      </c>
      <c r="J23" s="21"/>
    </row>
    <row r="24" spans="1:10" ht="13" x14ac:dyDescent="0.25">
      <c r="A24" s="3" t="s">
        <v>32</v>
      </c>
      <c r="B24">
        <f t="shared" ref="B24:D24" si="5">B22*B23</f>
        <v>1690</v>
      </c>
      <c r="C24">
        <f t="shared" si="5"/>
        <v>1690</v>
      </c>
      <c r="D24">
        <f t="shared" si="5"/>
        <v>780</v>
      </c>
      <c r="E24">
        <f>E22*E23</f>
        <v>1690</v>
      </c>
      <c r="F24">
        <f>F22*F23</f>
        <v>780</v>
      </c>
      <c r="G24">
        <f>G22*G23</f>
        <v>780</v>
      </c>
      <c r="H24">
        <f>H22*H23</f>
        <v>0</v>
      </c>
      <c r="I24">
        <f>I22*I23</f>
        <v>0</v>
      </c>
      <c r="J24" s="21">
        <f>SUM(B24:I24)</f>
        <v>7410</v>
      </c>
    </row>
    <row r="25" spans="1:10" ht="13.5" thickBot="1" x14ac:dyDescent="0.3">
      <c r="A25" s="34" t="s">
        <v>33</v>
      </c>
      <c r="B25" s="35">
        <f>SUM(B19:B21,B24)</f>
        <v>3290</v>
      </c>
      <c r="C25" s="35">
        <f t="shared" ref="C25:D25" si="6">SUM(C19:C21,C24)</f>
        <v>3390</v>
      </c>
      <c r="D25" s="35">
        <f t="shared" si="6"/>
        <v>2380</v>
      </c>
      <c r="E25" s="35">
        <f>SUM(E19:E21,E24)</f>
        <v>2390</v>
      </c>
      <c r="F25" s="35">
        <f>SUM(F19:F21,F24)</f>
        <v>1380</v>
      </c>
      <c r="G25" s="35">
        <f>SUM(G19:G21,G24)</f>
        <v>1380</v>
      </c>
      <c r="H25" s="35">
        <f>SUM(H19:H21,H24)</f>
        <v>0</v>
      </c>
      <c r="I25" s="35">
        <f>SUM(I19:I21,I24)</f>
        <v>0</v>
      </c>
      <c r="J25" s="36">
        <f>SUM(B25:I25)</f>
        <v>14210</v>
      </c>
    </row>
    <row r="26" spans="1:10" ht="13.5" thickBot="1" x14ac:dyDescent="0.3">
      <c r="A26" s="7" t="s">
        <v>34</v>
      </c>
      <c r="B26" s="24">
        <f t="shared" ref="B26:D26" si="7">B18+B25</f>
        <v>6138.35</v>
      </c>
      <c r="C26" s="24">
        <f t="shared" si="7"/>
        <v>4562.8500000000004</v>
      </c>
      <c r="D26" s="24">
        <f t="shared" si="7"/>
        <v>3552.85</v>
      </c>
      <c r="E26" s="24">
        <f>E18+E25</f>
        <v>3562.85</v>
      </c>
      <c r="F26" s="24">
        <f>F18+F25</f>
        <v>2552.85</v>
      </c>
      <c r="G26" s="24">
        <f>G18+G25</f>
        <v>2552.85</v>
      </c>
      <c r="H26" s="24">
        <f>H18+H25</f>
        <v>502.65</v>
      </c>
      <c r="I26" s="24">
        <f t="shared" ref="I26" si="8">I18+I25</f>
        <v>502.65</v>
      </c>
      <c r="J26" s="25">
        <f>SUM(B26:I26)</f>
        <v>23927.9</v>
      </c>
    </row>
    <row r="27" spans="1:10" ht="13" x14ac:dyDescent="0.25"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3" x14ac:dyDescent="0.25"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3.5" thickBot="1" x14ac:dyDescent="0.35">
      <c r="A29" s="4" t="s">
        <v>35</v>
      </c>
    </row>
    <row r="30" spans="1:10" ht="13" x14ac:dyDescent="0.3">
      <c r="A30" s="5" t="s">
        <v>11</v>
      </c>
      <c r="B30" s="8" t="s">
        <v>36</v>
      </c>
      <c r="C30" s="9"/>
    </row>
    <row r="31" spans="1:10" ht="13" x14ac:dyDescent="0.25">
      <c r="A31" s="2" t="s">
        <v>37</v>
      </c>
      <c r="B31" s="21">
        <v>650</v>
      </c>
    </row>
    <row r="32" spans="1:10" ht="13" x14ac:dyDescent="0.25">
      <c r="A32" s="3" t="s">
        <v>38</v>
      </c>
      <c r="B32" s="26">
        <f>B31*0.9*0.13</f>
        <v>76.05</v>
      </c>
    </row>
    <row r="33" spans="1:7" ht="13.5" thickBot="1" x14ac:dyDescent="0.3">
      <c r="A33" s="10" t="s">
        <v>39</v>
      </c>
      <c r="B33" s="27">
        <f>B31+B32</f>
        <v>726.05</v>
      </c>
    </row>
    <row r="34" spans="1:7" ht="13" x14ac:dyDescent="0.25">
      <c r="A34" s="51"/>
      <c r="B34" s="52"/>
    </row>
    <row r="35" spans="1:7" ht="13" x14ac:dyDescent="0.25">
      <c r="A35" s="53"/>
      <c r="B35" s="52"/>
    </row>
    <row r="37" spans="1:7" ht="13.5" thickBot="1" x14ac:dyDescent="0.35">
      <c r="A37" s="4" t="s">
        <v>40</v>
      </c>
    </row>
    <row r="38" spans="1:7" ht="12.75" customHeight="1" x14ac:dyDescent="0.25">
      <c r="A38" s="11"/>
      <c r="B38" s="12" t="s">
        <v>21</v>
      </c>
      <c r="C38" s="13" t="s">
        <v>41</v>
      </c>
      <c r="D38" s="13" t="s">
        <v>42</v>
      </c>
      <c r="E38" s="14" t="s">
        <v>43</v>
      </c>
      <c r="F38" s="15" t="s">
        <v>44</v>
      </c>
    </row>
    <row r="39" spans="1:7" ht="13" x14ac:dyDescent="0.25">
      <c r="A39" s="54" t="s">
        <v>45</v>
      </c>
      <c r="B39" s="78">
        <v>20</v>
      </c>
      <c r="C39" s="78">
        <v>37</v>
      </c>
      <c r="D39" s="78">
        <v>1</v>
      </c>
      <c r="E39" s="79"/>
      <c r="F39" s="21">
        <f>B39*C39</f>
        <v>740</v>
      </c>
    </row>
    <row r="40" spans="1:7" ht="13" x14ac:dyDescent="0.25">
      <c r="A40" s="54" t="s">
        <v>46</v>
      </c>
      <c r="B40" s="78">
        <v>40</v>
      </c>
      <c r="C40" s="78">
        <v>37</v>
      </c>
      <c r="D40" s="78">
        <v>1</v>
      </c>
      <c r="E40" s="79"/>
      <c r="F40" s="21">
        <f>B40*C40</f>
        <v>1480</v>
      </c>
    </row>
    <row r="41" spans="1:7" ht="13.5" thickBot="1" x14ac:dyDescent="0.3">
      <c r="A41" s="7" t="s">
        <v>47</v>
      </c>
      <c r="B41" s="28"/>
      <c r="C41" s="28"/>
      <c r="D41" s="28"/>
      <c r="E41" s="29"/>
      <c r="F41" s="30">
        <f>SUM(F39:F40)</f>
        <v>2220</v>
      </c>
    </row>
    <row r="44" spans="1:7" ht="13" x14ac:dyDescent="0.25">
      <c r="A44" s="68" t="s">
        <v>48</v>
      </c>
      <c r="B44" s="69"/>
      <c r="C44" s="69"/>
      <c r="D44" s="69"/>
      <c r="E44" s="70"/>
      <c r="F44" s="37">
        <f>B7</f>
        <v>26874</v>
      </c>
      <c r="G44" s="49"/>
    </row>
    <row r="45" spans="1:7" ht="13" x14ac:dyDescent="0.25">
      <c r="A45" s="71" t="s">
        <v>5</v>
      </c>
      <c r="B45" s="72"/>
      <c r="C45" s="72"/>
      <c r="D45" s="72"/>
      <c r="E45" s="73"/>
      <c r="F45" s="38">
        <f>J26</f>
        <v>23927.9</v>
      </c>
    </row>
    <row r="46" spans="1:7" ht="13" x14ac:dyDescent="0.25">
      <c r="A46" s="71" t="s">
        <v>6</v>
      </c>
      <c r="B46" s="72"/>
      <c r="C46" s="72"/>
      <c r="D46" s="72"/>
      <c r="E46" s="73"/>
      <c r="F46" s="38">
        <f>B33</f>
        <v>726.05</v>
      </c>
    </row>
    <row r="47" spans="1:7" ht="13" x14ac:dyDescent="0.25">
      <c r="A47" s="16" t="s">
        <v>7</v>
      </c>
      <c r="B47" s="17"/>
      <c r="C47" s="17"/>
      <c r="D47" s="17"/>
      <c r="E47" s="18"/>
      <c r="F47" s="38">
        <f>F41</f>
        <v>2220</v>
      </c>
    </row>
    <row r="48" spans="1:7" ht="13.5" thickBot="1" x14ac:dyDescent="0.3">
      <c r="A48" s="74" t="s">
        <v>49</v>
      </c>
      <c r="B48" s="75"/>
      <c r="C48" s="75"/>
      <c r="D48" s="75"/>
      <c r="E48" s="76"/>
      <c r="F48" s="50">
        <f>F44-(F45+F46+F47)</f>
        <v>4.9999999999272404E-2</v>
      </c>
    </row>
  </sheetData>
  <mergeCells count="4">
    <mergeCell ref="A44:E44"/>
    <mergeCell ref="A45:E45"/>
    <mergeCell ref="A46:E46"/>
    <mergeCell ref="A48:E48"/>
  </mergeCells>
  <phoneticPr fontId="16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94800-C55F-4C3B-8F1C-8B1C88D63925}">
  <dimension ref="A1:L36"/>
  <sheetViews>
    <sheetView workbookViewId="0">
      <pane xSplit="2" ySplit="2" topLeftCell="C25" activePane="bottomRight" state="frozen"/>
      <selection pane="topRight"/>
      <selection pane="bottomLeft"/>
      <selection pane="bottomRight" activeCell="L36" sqref="L36"/>
    </sheetView>
  </sheetViews>
  <sheetFormatPr defaultRowHeight="12.5" x14ac:dyDescent="0.25"/>
  <cols>
    <col min="3" max="11" width="14.81640625" customWidth="1"/>
  </cols>
  <sheetData>
    <row r="1" spans="1:11" ht="18" x14ac:dyDescent="0.4">
      <c r="A1" s="42" t="s">
        <v>50</v>
      </c>
    </row>
    <row r="2" spans="1:11" s="39" customFormat="1" ht="42" x14ac:dyDescent="0.2">
      <c r="C2" s="40" t="s">
        <v>51</v>
      </c>
      <c r="D2" s="40" t="s">
        <v>52</v>
      </c>
      <c r="E2" s="41" t="s">
        <v>53</v>
      </c>
      <c r="F2" s="41" t="s">
        <v>54</v>
      </c>
      <c r="G2" s="41" t="s">
        <v>55</v>
      </c>
      <c r="H2" s="41" t="s">
        <v>56</v>
      </c>
      <c r="I2" s="41" t="s">
        <v>57</v>
      </c>
      <c r="J2" s="41" t="s">
        <v>58</v>
      </c>
      <c r="K2" s="41" t="s">
        <v>59</v>
      </c>
    </row>
    <row r="3" spans="1:11" x14ac:dyDescent="0.25">
      <c r="A3" t="s">
        <v>60</v>
      </c>
      <c r="B3" t="s">
        <v>61</v>
      </c>
      <c r="C3" s="43" t="s">
        <v>62</v>
      </c>
      <c r="D3" s="43" t="s">
        <v>62</v>
      </c>
      <c r="E3" s="43" t="s">
        <v>62</v>
      </c>
      <c r="F3" s="43"/>
      <c r="G3" s="43" t="s">
        <v>62</v>
      </c>
      <c r="H3" s="43"/>
      <c r="I3" s="43"/>
      <c r="J3" s="43"/>
      <c r="K3" s="43"/>
    </row>
    <row r="4" spans="1:11" x14ac:dyDescent="0.25">
      <c r="B4" t="s">
        <v>63</v>
      </c>
      <c r="C4" s="43"/>
      <c r="D4" s="43"/>
      <c r="E4" s="43"/>
      <c r="F4" s="43" t="s">
        <v>62</v>
      </c>
      <c r="G4" s="43"/>
      <c r="H4" s="43"/>
      <c r="I4" s="43"/>
      <c r="J4" s="43" t="s">
        <v>62</v>
      </c>
      <c r="K4" s="43" t="s">
        <v>62</v>
      </c>
    </row>
    <row r="5" spans="1:11" x14ac:dyDescent="0.25">
      <c r="B5" t="s">
        <v>64</v>
      </c>
      <c r="C5" s="43"/>
      <c r="D5" s="43"/>
      <c r="E5" s="43"/>
      <c r="F5" s="43"/>
      <c r="G5" s="43" t="s">
        <v>62</v>
      </c>
      <c r="H5" s="43"/>
      <c r="I5" s="43" t="s">
        <v>62</v>
      </c>
      <c r="J5" s="43"/>
      <c r="K5" s="43"/>
    </row>
    <row r="6" spans="1:11" x14ac:dyDescent="0.25">
      <c r="A6" t="s">
        <v>65</v>
      </c>
      <c r="B6" t="s">
        <v>66</v>
      </c>
      <c r="C6" s="43"/>
      <c r="D6" s="43"/>
      <c r="E6" s="43"/>
      <c r="F6" s="43"/>
      <c r="G6" s="43" t="s">
        <v>62</v>
      </c>
      <c r="H6" s="43" t="s">
        <v>62</v>
      </c>
      <c r="I6" s="43" t="s">
        <v>62</v>
      </c>
      <c r="J6" s="43"/>
      <c r="K6" s="43"/>
    </row>
    <row r="7" spans="1:11" x14ac:dyDescent="0.25">
      <c r="B7" t="s">
        <v>67</v>
      </c>
      <c r="C7" s="43" t="s">
        <v>62</v>
      </c>
      <c r="D7" s="43"/>
      <c r="E7" s="43"/>
      <c r="F7" s="43" t="s">
        <v>62</v>
      </c>
      <c r="G7" s="43"/>
      <c r="H7" s="43"/>
      <c r="I7" s="43"/>
      <c r="J7" s="43" t="s">
        <v>62</v>
      </c>
      <c r="K7" s="43"/>
    </row>
    <row r="8" spans="1:11" x14ac:dyDescent="0.25">
      <c r="B8" t="s">
        <v>68</v>
      </c>
      <c r="C8" s="43"/>
      <c r="D8" s="43"/>
      <c r="E8" s="43" t="s">
        <v>62</v>
      </c>
      <c r="F8" s="43"/>
      <c r="G8" s="43" t="s">
        <v>62</v>
      </c>
      <c r="H8" s="43"/>
      <c r="I8" s="43" t="s">
        <v>62</v>
      </c>
      <c r="J8" s="43"/>
      <c r="K8" s="43"/>
    </row>
    <row r="9" spans="1:11" x14ac:dyDescent="0.25">
      <c r="A9" t="s">
        <v>69</v>
      </c>
      <c r="B9" t="s">
        <v>70</v>
      </c>
      <c r="C9" s="43"/>
      <c r="D9" s="43"/>
      <c r="E9" s="43"/>
      <c r="F9" s="43" t="s">
        <v>62</v>
      </c>
      <c r="G9" s="43"/>
      <c r="H9" s="43"/>
      <c r="I9" s="43"/>
      <c r="J9" s="43"/>
      <c r="K9" s="43" t="s">
        <v>62</v>
      </c>
    </row>
    <row r="10" spans="1:11" x14ac:dyDescent="0.25">
      <c r="B10" t="s">
        <v>71</v>
      </c>
      <c r="C10" s="43" t="s">
        <v>62</v>
      </c>
      <c r="D10" s="43" t="s">
        <v>62</v>
      </c>
      <c r="E10" s="43" t="s">
        <v>62</v>
      </c>
      <c r="F10" s="43" t="s">
        <v>62</v>
      </c>
      <c r="G10" s="43" t="s">
        <v>62</v>
      </c>
      <c r="H10" s="43" t="s">
        <v>62</v>
      </c>
      <c r="I10" s="43" t="s">
        <v>62</v>
      </c>
      <c r="J10" s="43" t="s">
        <v>62</v>
      </c>
      <c r="K10" s="43" t="s">
        <v>62</v>
      </c>
    </row>
    <row r="11" spans="1:11" x14ac:dyDescent="0.25">
      <c r="B11" t="s">
        <v>72</v>
      </c>
      <c r="C11" s="43"/>
      <c r="D11" s="43" t="s">
        <v>62</v>
      </c>
      <c r="E11" s="43"/>
      <c r="F11" s="43"/>
      <c r="G11" s="43" t="s">
        <v>62</v>
      </c>
      <c r="H11" s="43"/>
      <c r="I11" s="43" t="s">
        <v>62</v>
      </c>
      <c r="J11" s="43"/>
      <c r="K11" s="43"/>
    </row>
    <row r="12" spans="1:11" x14ac:dyDescent="0.25">
      <c r="A12" t="s">
        <v>73</v>
      </c>
      <c r="B12" t="s">
        <v>74</v>
      </c>
      <c r="C12" s="43" t="s">
        <v>62</v>
      </c>
      <c r="D12" s="43"/>
      <c r="E12" s="43"/>
      <c r="F12" s="43"/>
      <c r="G12" s="43"/>
      <c r="H12" s="43"/>
      <c r="I12" s="43"/>
      <c r="J12" s="43" t="s">
        <v>62</v>
      </c>
      <c r="K12" s="43"/>
    </row>
    <row r="13" spans="1:11" x14ac:dyDescent="0.25">
      <c r="B13" t="s">
        <v>75</v>
      </c>
      <c r="C13" s="43"/>
      <c r="D13" s="43" t="s">
        <v>62</v>
      </c>
      <c r="E13" s="43"/>
      <c r="F13" s="43"/>
      <c r="G13" s="43"/>
      <c r="H13" s="43"/>
      <c r="I13" s="43"/>
      <c r="J13" s="43"/>
      <c r="K13" s="43"/>
    </row>
    <row r="14" spans="1:11" x14ac:dyDescent="0.25">
      <c r="B14" t="s">
        <v>76</v>
      </c>
      <c r="C14" s="43"/>
      <c r="D14" s="43"/>
      <c r="E14" s="43"/>
      <c r="F14" s="43"/>
      <c r="G14" s="43" t="s">
        <v>62</v>
      </c>
      <c r="H14" s="43"/>
      <c r="I14" s="43" t="s">
        <v>62</v>
      </c>
      <c r="J14" s="43"/>
      <c r="K14" s="43"/>
    </row>
    <row r="15" spans="1:11" x14ac:dyDescent="0.25">
      <c r="A15" t="s">
        <v>77</v>
      </c>
      <c r="B15" t="s">
        <v>78</v>
      </c>
      <c r="C15" s="43" t="s">
        <v>62</v>
      </c>
      <c r="D15" s="43" t="s">
        <v>62</v>
      </c>
      <c r="E15" s="43"/>
      <c r="F15" s="43"/>
      <c r="G15" s="43"/>
      <c r="H15" s="43"/>
      <c r="I15" s="43"/>
      <c r="J15" s="43" t="s">
        <v>62</v>
      </c>
      <c r="K15" s="43"/>
    </row>
    <row r="16" spans="1:11" x14ac:dyDescent="0.25">
      <c r="B16" t="s">
        <v>79</v>
      </c>
      <c r="C16" s="43"/>
      <c r="D16" s="43"/>
      <c r="E16" s="43"/>
      <c r="F16" s="43" t="s">
        <v>62</v>
      </c>
      <c r="G16" s="43"/>
      <c r="H16" s="43" t="s">
        <v>62</v>
      </c>
      <c r="I16" s="43"/>
      <c r="J16" s="43"/>
      <c r="K16" s="43"/>
    </row>
    <row r="17" spans="1:11" x14ac:dyDescent="0.25">
      <c r="B17" t="s">
        <v>80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x14ac:dyDescent="0.25">
      <c r="A18" t="s">
        <v>81</v>
      </c>
      <c r="B18" t="s">
        <v>82</v>
      </c>
      <c r="C18" s="43"/>
      <c r="D18" s="43"/>
      <c r="E18" s="43" t="s">
        <v>62</v>
      </c>
      <c r="F18" s="43"/>
      <c r="G18" s="43" t="s">
        <v>62</v>
      </c>
      <c r="H18" s="43"/>
      <c r="I18" s="43" t="s">
        <v>62</v>
      </c>
      <c r="J18" s="43"/>
      <c r="K18" s="43"/>
    </row>
    <row r="19" spans="1:11" x14ac:dyDescent="0.25">
      <c r="B19" t="s">
        <v>83</v>
      </c>
      <c r="C19" s="43"/>
      <c r="D19" s="43"/>
      <c r="E19" s="43" t="s">
        <v>62</v>
      </c>
      <c r="F19" s="43"/>
      <c r="G19" s="43" t="s">
        <v>62</v>
      </c>
      <c r="H19" s="43"/>
      <c r="I19" s="43" t="s">
        <v>62</v>
      </c>
      <c r="J19" s="43"/>
      <c r="K19" s="43"/>
    </row>
    <row r="20" spans="1:11" x14ac:dyDescent="0.25">
      <c r="B20" t="s">
        <v>84</v>
      </c>
      <c r="C20" s="43" t="s">
        <v>62</v>
      </c>
      <c r="D20" s="43" t="s">
        <v>62</v>
      </c>
      <c r="E20" s="43" t="s">
        <v>62</v>
      </c>
      <c r="F20" s="43" t="s">
        <v>62</v>
      </c>
      <c r="G20" s="43" t="s">
        <v>62</v>
      </c>
      <c r="H20" s="43" t="s">
        <v>62</v>
      </c>
      <c r="I20" s="43" t="s">
        <v>62</v>
      </c>
      <c r="J20" s="43" t="s">
        <v>62</v>
      </c>
      <c r="K20" s="43" t="s">
        <v>62</v>
      </c>
    </row>
    <row r="21" spans="1:11" x14ac:dyDescent="0.25">
      <c r="A21" t="s">
        <v>85</v>
      </c>
      <c r="B21" t="s">
        <v>86</v>
      </c>
      <c r="C21" s="43" t="s">
        <v>62</v>
      </c>
      <c r="D21" s="43" t="s">
        <v>62</v>
      </c>
      <c r="E21" s="43" t="s">
        <v>62</v>
      </c>
      <c r="F21" s="43" t="s">
        <v>62</v>
      </c>
      <c r="G21" s="43" t="s">
        <v>62</v>
      </c>
      <c r="H21" s="43" t="s">
        <v>62</v>
      </c>
      <c r="I21" s="43" t="s">
        <v>62</v>
      </c>
      <c r="J21" s="43" t="s">
        <v>62</v>
      </c>
      <c r="K21" s="43" t="s">
        <v>62</v>
      </c>
    </row>
    <row r="22" spans="1:11" x14ac:dyDescent="0.25">
      <c r="B22" t="s">
        <v>87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x14ac:dyDescent="0.25">
      <c r="B23" t="s">
        <v>88</v>
      </c>
      <c r="C23" s="45"/>
      <c r="D23" s="45"/>
      <c r="E23" s="45"/>
      <c r="F23" s="45"/>
      <c r="G23" s="45"/>
      <c r="H23" s="45"/>
      <c r="I23" s="45"/>
      <c r="J23" s="45"/>
      <c r="K23" s="45"/>
    </row>
    <row r="24" spans="1:11" x14ac:dyDescent="0.25">
      <c r="A24" t="s">
        <v>89</v>
      </c>
      <c r="B24" t="s">
        <v>90</v>
      </c>
      <c r="C24" s="43" t="s">
        <v>62</v>
      </c>
      <c r="D24" s="43" t="s">
        <v>62</v>
      </c>
      <c r="E24" s="43" t="s">
        <v>62</v>
      </c>
      <c r="F24" s="43" t="s">
        <v>62</v>
      </c>
      <c r="G24" s="43" t="s">
        <v>62</v>
      </c>
      <c r="H24" s="43" t="s">
        <v>62</v>
      </c>
      <c r="I24" s="43" t="s">
        <v>62</v>
      </c>
      <c r="J24" s="43" t="s">
        <v>62</v>
      </c>
      <c r="K24" s="43" t="s">
        <v>62</v>
      </c>
    </row>
    <row r="25" spans="1:11" x14ac:dyDescent="0.25">
      <c r="B25" t="s">
        <v>91</v>
      </c>
      <c r="C25" s="43" t="s">
        <v>62</v>
      </c>
      <c r="D25" s="43" t="s">
        <v>62</v>
      </c>
      <c r="E25" s="43" t="s">
        <v>62</v>
      </c>
      <c r="F25" s="43" t="s">
        <v>62</v>
      </c>
      <c r="G25" s="43" t="s">
        <v>62</v>
      </c>
      <c r="H25" s="43" t="s">
        <v>62</v>
      </c>
      <c r="I25" s="43" t="s">
        <v>62</v>
      </c>
      <c r="J25" s="43" t="s">
        <v>62</v>
      </c>
      <c r="K25" s="43" t="s">
        <v>62</v>
      </c>
    </row>
    <row r="26" spans="1:11" x14ac:dyDescent="0.25">
      <c r="B26" t="s">
        <v>92</v>
      </c>
      <c r="C26" s="45"/>
      <c r="D26" s="45"/>
      <c r="E26" s="45"/>
      <c r="F26" s="45"/>
      <c r="G26" s="45"/>
      <c r="H26" s="45"/>
      <c r="I26" s="45"/>
      <c r="J26" s="45"/>
      <c r="K26" s="45"/>
    </row>
    <row r="27" spans="1:11" x14ac:dyDescent="0.25">
      <c r="A27" t="s">
        <v>93</v>
      </c>
      <c r="B27" t="s">
        <v>94</v>
      </c>
      <c r="C27" s="43" t="s">
        <v>62</v>
      </c>
      <c r="D27" s="43" t="s">
        <v>62</v>
      </c>
      <c r="E27" s="43" t="s">
        <v>62</v>
      </c>
      <c r="F27" s="43" t="s">
        <v>62</v>
      </c>
      <c r="G27" s="43" t="s">
        <v>62</v>
      </c>
      <c r="H27" s="43" t="s">
        <v>62</v>
      </c>
      <c r="I27" s="43" t="s">
        <v>62</v>
      </c>
      <c r="J27" s="43" t="s">
        <v>62</v>
      </c>
      <c r="K27" s="43" t="s">
        <v>62</v>
      </c>
    </row>
    <row r="28" spans="1:11" x14ac:dyDescent="0.25">
      <c r="B28" t="s">
        <v>95</v>
      </c>
      <c r="C28" s="45"/>
      <c r="D28" s="45"/>
      <c r="E28" s="45"/>
      <c r="F28" s="45"/>
      <c r="G28" s="45"/>
      <c r="H28" s="45"/>
      <c r="I28" s="45"/>
      <c r="J28" s="45"/>
      <c r="K28" s="45"/>
    </row>
    <row r="29" spans="1:11" x14ac:dyDescent="0.25">
      <c r="B29" t="s">
        <v>96</v>
      </c>
      <c r="C29" s="45"/>
      <c r="D29" s="45"/>
      <c r="E29" s="45"/>
      <c r="F29" s="45"/>
      <c r="G29" s="45"/>
      <c r="H29" s="45"/>
      <c r="I29" s="45"/>
      <c r="J29" s="45"/>
      <c r="K29" s="45"/>
    </row>
    <row r="30" spans="1:11" x14ac:dyDescent="0.25">
      <c r="A30" t="s">
        <v>97</v>
      </c>
      <c r="B30" t="s">
        <v>98</v>
      </c>
      <c r="C30" s="77" t="s">
        <v>62</v>
      </c>
      <c r="D30" s="77" t="s">
        <v>62</v>
      </c>
      <c r="E30" s="77" t="s">
        <v>62</v>
      </c>
      <c r="F30" s="77" t="s">
        <v>62</v>
      </c>
      <c r="G30" s="77" t="s">
        <v>62</v>
      </c>
      <c r="H30" s="77" t="s">
        <v>62</v>
      </c>
      <c r="I30" s="77" t="s">
        <v>62</v>
      </c>
      <c r="J30" s="77" t="s">
        <v>62</v>
      </c>
      <c r="K30" s="77" t="s">
        <v>62</v>
      </c>
    </row>
    <row r="31" spans="1:11" x14ac:dyDescent="0.25">
      <c r="B31" t="s">
        <v>99</v>
      </c>
      <c r="C31" s="77"/>
      <c r="D31" s="77"/>
      <c r="E31" s="77"/>
      <c r="F31" s="77"/>
      <c r="G31" s="77"/>
      <c r="H31" s="77"/>
      <c r="I31" s="77"/>
      <c r="J31" s="77"/>
      <c r="K31" s="77"/>
    </row>
    <row r="32" spans="1:11" x14ac:dyDescent="0.25">
      <c r="B32" t="s">
        <v>100</v>
      </c>
      <c r="C32" s="77"/>
      <c r="D32" s="77"/>
      <c r="E32" s="77"/>
      <c r="F32" s="77"/>
      <c r="G32" s="77"/>
      <c r="H32" s="77"/>
      <c r="I32" s="77"/>
      <c r="J32" s="77"/>
      <c r="K32" s="77"/>
    </row>
    <row r="33" spans="3:12" ht="13" x14ac:dyDescent="0.3">
      <c r="C33" s="46">
        <f>COUNTA(C4:C32)</f>
        <v>10</v>
      </c>
      <c r="D33" s="46">
        <f t="shared" ref="D33:K33" si="0">COUNTA(D4:D32)</f>
        <v>10</v>
      </c>
      <c r="E33" s="46">
        <f t="shared" si="0"/>
        <v>10</v>
      </c>
      <c r="F33" s="46">
        <f t="shared" si="0"/>
        <v>11</v>
      </c>
      <c r="G33" s="46">
        <f t="shared" si="0"/>
        <v>14</v>
      </c>
      <c r="H33" s="46">
        <f t="shared" si="0"/>
        <v>9</v>
      </c>
      <c r="I33" s="46">
        <f t="shared" si="0"/>
        <v>14</v>
      </c>
      <c r="J33" s="46">
        <f t="shared" si="0"/>
        <v>11</v>
      </c>
      <c r="K33" s="46">
        <f t="shared" si="0"/>
        <v>9</v>
      </c>
    </row>
    <row r="34" spans="3:12" ht="13" x14ac:dyDescent="0.3">
      <c r="L34" s="47">
        <f>SUM(C33:K33)</f>
        <v>98</v>
      </c>
    </row>
    <row r="35" spans="3:12" ht="13" x14ac:dyDescent="0.25">
      <c r="C35" s="48">
        <v>5</v>
      </c>
      <c r="D35" s="48">
        <v>6</v>
      </c>
      <c r="E35" s="48">
        <v>5</v>
      </c>
      <c r="F35" s="48">
        <v>5</v>
      </c>
      <c r="G35" s="48">
        <v>7</v>
      </c>
      <c r="H35" s="48">
        <v>4</v>
      </c>
      <c r="I35" s="48">
        <v>7</v>
      </c>
      <c r="J35" s="48">
        <v>5</v>
      </c>
      <c r="K35" s="48">
        <v>4</v>
      </c>
    </row>
    <row r="36" spans="3:12" x14ac:dyDescent="0.25">
      <c r="L36">
        <f>SUM(C35:K35)</f>
        <v>48</v>
      </c>
    </row>
  </sheetData>
  <mergeCells count="9">
    <mergeCell ref="I30:I32"/>
    <mergeCell ref="J30:J32"/>
    <mergeCell ref="K30:K32"/>
    <mergeCell ref="C30:C32"/>
    <mergeCell ref="D30:D32"/>
    <mergeCell ref="E30:E32"/>
    <mergeCell ref="F30:F32"/>
    <mergeCell ref="G30:G32"/>
    <mergeCell ref="H30:H3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1d546331-390f-411e-a7ff-3398a33e9ae4" xsi:nil="true"/>
    <_ip_UnifiedCompliancePolicyProperties xmlns="http://schemas.microsoft.com/sharepoint/v3" xsi:nil="true"/>
    <lcf76f155ced4ddcb4097134ff3c332f xmlns="a9baf332-ec32-4d47-87ab-509753f806b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A034ABD141D14B89F0AF45E5E4F447" ma:contentTypeVersion="24" ma:contentTypeDescription="Create a new document." ma:contentTypeScope="" ma:versionID="1da52ac354e94d62077c6aa422af6b36">
  <xsd:schema xmlns:xsd="http://www.w3.org/2001/XMLSchema" xmlns:xs="http://www.w3.org/2001/XMLSchema" xmlns:p="http://schemas.microsoft.com/office/2006/metadata/properties" xmlns:ns1="http://schemas.microsoft.com/sharepoint/v3" xmlns:ns2="1d546331-390f-411e-a7ff-3398a33e9ae4" xmlns:ns3="a9baf332-ec32-4d47-87ab-509753f806bb" targetNamespace="http://schemas.microsoft.com/office/2006/metadata/properties" ma:root="true" ma:fieldsID="edf73abc80a825784b83fe9816675ddc" ns1:_="" ns2:_="" ns3:_="">
    <xsd:import namespace="http://schemas.microsoft.com/sharepoint/v3"/>
    <xsd:import namespace="1d546331-390f-411e-a7ff-3398a33e9ae4"/>
    <xsd:import namespace="a9baf332-ec32-4d47-87ab-509753f806b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46331-390f-411e-a7ff-3398a33e9a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e4daa50e-22bd-4cac-9ecb-eb85a1a308cb}" ma:internalName="TaxCatchAll" ma:showField="CatchAllData" ma:web="1d546331-390f-411e-a7ff-3398a33e9a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af332-ec32-4d47-87ab-509753f806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59475414-8e6d-4590-b8f2-75d98188eb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1DBE7B-712E-4C06-A0BD-CB2D96E030C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d546331-390f-411e-a7ff-3398a33e9ae4"/>
    <ds:schemaRef ds:uri="a9baf332-ec32-4d47-87ab-509753f806bb"/>
  </ds:schemaRefs>
</ds:datastoreItem>
</file>

<file path=customXml/itemProps2.xml><?xml version="1.0" encoding="utf-8"?>
<ds:datastoreItem xmlns:ds="http://schemas.openxmlformats.org/officeDocument/2006/customXml" ds:itemID="{BF8F9957-2856-490B-87BC-44464E0E10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DE8E5A-0754-43CD-90E4-D6AA523FA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546331-390f-411e-a7ff-3398a33e9ae4"/>
    <ds:schemaRef ds:uri="a9baf332-ec32-4d47-87ab-509753f80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CEU</dc:creator>
  <cp:keywords/>
  <dc:description/>
  <cp:lastModifiedBy>Boldizsar</cp:lastModifiedBy>
  <cp:revision/>
  <dcterms:created xsi:type="dcterms:W3CDTF">2010-06-11T09:41:13Z</dcterms:created>
  <dcterms:modified xsi:type="dcterms:W3CDTF">2024-03-02T22:55:51Z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Mediation-2014-budget-2014-March20.xls</vt:lpwstr>
  </property>
  <property fmtid="{D5CDD505-2E9C-101B-9397-08002B2CF9AE}" pid="3" name="display_urn:schemas-microsoft-com:office:office#Editor">
    <vt:lpwstr>SharePoint Migration</vt:lpwstr>
  </property>
  <property fmtid="{D5CDD505-2E9C-101B-9397-08002B2CF9AE}" pid="4" name="Order">
    <vt:lpwstr>100.000000000000</vt:lpwstr>
  </property>
  <property fmtid="{D5CDD505-2E9C-101B-9397-08002B2CF9AE}" pid="5" name="display_urn:schemas-microsoft-com:office:office#Author">
    <vt:lpwstr>SharePoint Migration</vt:lpwstr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  <property fmtid="{D5CDD505-2E9C-101B-9397-08002B2CF9AE}" pid="8" name="ContentTypeId">
    <vt:lpwstr>0x01010047A034ABD141D14B89F0AF45E5E4F447</vt:lpwstr>
  </property>
  <property fmtid="{D5CDD505-2E9C-101B-9397-08002B2CF9AE}" pid="9" name="MediaServiceImageTags">
    <vt:lpwstr/>
  </property>
</Properties>
</file>