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co\Desktop\EVA\"/>
    </mc:Choice>
  </mc:AlternateContent>
  <xr:revisionPtr revIDLastSave="0" documentId="8_{23117ABF-A2C2-4EE8-A9AA-8406F9A38E9F}" xr6:coauthVersionLast="47" xr6:coauthVersionMax="47" xr10:uidLastSave="{00000000-0000-0000-0000-000000000000}"/>
  <bookViews>
    <workbookView xWindow="-120" yWindow="-120" windowWidth="29040" windowHeight="15510" activeTab="1" xr2:uid="{00000000-000D-0000-FFFF-FFFF00000000}"/>
  </bookViews>
  <sheets>
    <sheet name="1-week budget" sheetId="1" r:id="rId1"/>
    <sheet name="2-week budget" sheetId="3" r:id="rId2"/>
  </sheets>
  <definedNames>
    <definedName name="_xlnm.Print_Area" localSheetId="0">'1-week budget'!$A$1:$D$28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" l="1"/>
  <c r="D14" i="1"/>
  <c r="D22" i="1" l="1"/>
  <c r="D23" i="3"/>
  <c r="D20" i="3"/>
  <c r="D16" i="3"/>
  <c r="D15" i="3"/>
  <c r="D20" i="1"/>
  <c r="D16" i="1"/>
  <c r="D15" i="1"/>
  <c r="C23" i="3"/>
  <c r="C20" i="3"/>
  <c r="C19" i="3"/>
  <c r="C18" i="3"/>
  <c r="C15" i="3"/>
  <c r="C11" i="3"/>
  <c r="C10" i="3"/>
  <c r="C22" i="1"/>
  <c r="C20" i="1"/>
  <c r="C19" i="1"/>
  <c r="C18" i="1"/>
  <c r="C17" i="1"/>
  <c r="C15" i="1"/>
  <c r="C11" i="1"/>
  <c r="C10" i="1"/>
  <c r="B23" i="3" l="1"/>
  <c r="D19" i="3"/>
  <c r="D18" i="3"/>
  <c r="D17" i="3"/>
  <c r="D14" i="3"/>
  <c r="D12" i="3"/>
  <c r="D8" i="3" s="1"/>
  <c r="D11" i="3"/>
  <c r="D10" i="3"/>
  <c r="D9" i="3"/>
  <c r="B22" i="1"/>
  <c r="D21" i="1"/>
  <c r="D12" i="1"/>
  <c r="D8" i="1" s="1"/>
  <c r="D11" i="1"/>
  <c r="D10" i="1"/>
  <c r="D9" i="1"/>
  <c r="C6" i="3" l="1"/>
  <c r="D19" i="1" l="1"/>
  <c r="D18" i="1"/>
  <c r="D17" i="1"/>
  <c r="D25" i="1" l="1"/>
  <c r="D28" i="1" s="1"/>
  <c r="C6" i="1" l="1"/>
  <c r="D26" i="3"/>
  <c r="D29" i="3" s="1"/>
</calcChain>
</file>

<file path=xl/sharedStrings.xml><?xml version="1.0" encoding="utf-8"?>
<sst xmlns="http://schemas.openxmlformats.org/spreadsheetml/2006/main" count="53" uniqueCount="30">
  <si>
    <t># of Units</t>
  </si>
  <si>
    <t>Unit price USD</t>
  </si>
  <si>
    <t>Total USD</t>
  </si>
  <si>
    <t xml:space="preserve"> 1 EUR= 1.12015 USD</t>
  </si>
  <si>
    <t>Length of weeks</t>
  </si>
  <si>
    <t># of faculty</t>
  </si>
  <si>
    <t># of participants</t>
  </si>
  <si>
    <t># of OSUN Scholarships</t>
  </si>
  <si>
    <t xml:space="preserve">Average OSUN scholarship per student </t>
  </si>
  <si>
    <t>I. OSUN Scholarships (per participant, 1-week package)</t>
  </si>
  <si>
    <t xml:space="preserve">Tuition fee </t>
  </si>
  <si>
    <t>Travel support (including visa)</t>
  </si>
  <si>
    <t>Accommodations (single occupancy at CEU Residence Center)</t>
  </si>
  <si>
    <t>Stipend (airport shuttle, meals, incidentals, bus pass)</t>
  </si>
  <si>
    <t>II. Academic support and course administration</t>
  </si>
  <si>
    <t>Faculty fee per hour (224 USD) + employer's contribution</t>
  </si>
  <si>
    <t>Director bonus</t>
  </si>
  <si>
    <t>Overseas Faculty travel</t>
  </si>
  <si>
    <t>Faculty travel from Europe</t>
  </si>
  <si>
    <t>Faculty accommodation (130 EUR/night)</t>
  </si>
  <si>
    <t>Course assistant salary + empl. contr.</t>
  </si>
  <si>
    <t>III. Social and other programs subtotal</t>
  </si>
  <si>
    <t>Social events (coffee break, opening and closing party, etc. incl. tax)</t>
  </si>
  <si>
    <t>Field trips/site visits</t>
  </si>
  <si>
    <t>Course Total</t>
  </si>
  <si>
    <t>External non-OSUN Funding</t>
  </si>
  <si>
    <t xml:space="preserve">GRAND TOTAL </t>
  </si>
  <si>
    <t>I. OSUN Scholarships (per participant, 2-week package)</t>
  </si>
  <si>
    <t>Faculty accommodation</t>
  </si>
  <si>
    <t>External non-OSUN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</si>
</sst>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.00\ _F_t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5" fontId="3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2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3" fillId="6" borderId="0" xfId="0" applyNumberFormat="1" applyFont="1" applyFill="1" applyAlignment="1">
      <alignment vertical="center"/>
    </xf>
    <xf numFmtId="3" fontId="3" fillId="6" borderId="2" xfId="0" applyNumberFormat="1" applyFont="1" applyFill="1" applyBorder="1" applyAlignment="1">
      <alignment vertical="center" wrapText="1"/>
    </xf>
    <xf numFmtId="3" fontId="3" fillId="6" borderId="5" xfId="0" applyNumberFormat="1" applyFont="1" applyFill="1" applyBorder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view="pageBreakPreview" zoomScaleNormal="100" zoomScaleSheetLayoutView="100" workbookViewId="0">
      <selection activeCell="I15" sqref="I15"/>
    </sheetView>
  </sheetViews>
  <sheetFormatPr defaultColWidth="8.85546875" defaultRowHeight="15" x14ac:dyDescent="0.25"/>
  <cols>
    <col min="1" max="1" width="72.85546875" style="10" customWidth="1"/>
    <col min="2" max="2" width="10.28515625" style="11" customWidth="1"/>
    <col min="3" max="3" width="14.85546875" style="11" customWidth="1"/>
    <col min="4" max="4" width="15.140625" style="11" customWidth="1"/>
    <col min="5" max="5" width="8.85546875" style="11"/>
    <col min="6" max="6" width="10.140625" style="11" bestFit="1" customWidth="1"/>
    <col min="7" max="16384" width="8.85546875" style="11"/>
  </cols>
  <sheetData>
    <row r="1" spans="1:5" ht="17.25" customHeight="1" x14ac:dyDescent="0.25">
      <c r="A1" s="24"/>
      <c r="B1" s="25" t="s">
        <v>0</v>
      </c>
      <c r="C1" s="25" t="s">
        <v>1</v>
      </c>
      <c r="D1" s="25" t="s">
        <v>2</v>
      </c>
      <c r="E1" s="11" t="s">
        <v>3</v>
      </c>
    </row>
    <row r="2" spans="1:5" ht="17.25" customHeight="1" x14ac:dyDescent="0.25">
      <c r="A2" s="6" t="s">
        <v>4</v>
      </c>
      <c r="B2" s="7">
        <v>1</v>
      </c>
      <c r="C2" s="8"/>
      <c r="D2" s="8"/>
    </row>
    <row r="3" spans="1:5" ht="17.25" customHeight="1" x14ac:dyDescent="0.25">
      <c r="A3" s="6" t="s">
        <v>5</v>
      </c>
      <c r="B3" s="9">
        <v>6</v>
      </c>
      <c r="C3" s="8"/>
      <c r="D3" s="8"/>
    </row>
    <row r="4" spans="1:5" ht="17.25" customHeight="1" x14ac:dyDescent="0.25">
      <c r="A4" s="6" t="s">
        <v>6</v>
      </c>
      <c r="B4" s="9">
        <v>25</v>
      </c>
      <c r="C4" s="8"/>
      <c r="D4" s="8"/>
    </row>
    <row r="5" spans="1:5" ht="17.25" customHeight="1" x14ac:dyDescent="0.25">
      <c r="A5" s="6" t="s">
        <v>7</v>
      </c>
      <c r="B5" s="8">
        <v>12</v>
      </c>
      <c r="C5" s="8"/>
      <c r="D5" s="8"/>
    </row>
    <row r="6" spans="1:5" ht="17.25" customHeight="1" x14ac:dyDescent="0.25">
      <c r="A6" s="6" t="s">
        <v>8</v>
      </c>
      <c r="B6" s="8"/>
      <c r="C6" s="8">
        <f>D8/B5</f>
        <v>1401.3515</v>
      </c>
      <c r="D6" s="8"/>
    </row>
    <row r="7" spans="1:5" ht="17.25" customHeight="1" x14ac:dyDescent="0.25"/>
    <row r="8" spans="1:5" ht="17.25" customHeight="1" x14ac:dyDescent="0.25">
      <c r="A8" s="12" t="s">
        <v>9</v>
      </c>
      <c r="B8" s="13"/>
      <c r="C8" s="13"/>
      <c r="D8" s="14">
        <f>SUM(D9:D12)</f>
        <v>16816.218000000001</v>
      </c>
    </row>
    <row r="9" spans="1:5" ht="17.25" customHeight="1" x14ac:dyDescent="0.25">
      <c r="A9" s="6" t="s">
        <v>10</v>
      </c>
      <c r="B9" s="8">
        <v>12</v>
      </c>
      <c r="C9" s="8">
        <v>0</v>
      </c>
      <c r="D9" s="8">
        <f>B9*C9</f>
        <v>0</v>
      </c>
    </row>
    <row r="10" spans="1:5" ht="17.25" customHeight="1" x14ac:dyDescent="0.25">
      <c r="A10" s="6" t="s">
        <v>11</v>
      </c>
      <c r="B10" s="8">
        <v>12</v>
      </c>
      <c r="C10" s="9">
        <f>800*1.12015</f>
        <v>896.12</v>
      </c>
      <c r="D10" s="8">
        <f>B10*C10</f>
        <v>10753.44</v>
      </c>
    </row>
    <row r="11" spans="1:5" ht="17.25" customHeight="1" x14ac:dyDescent="0.25">
      <c r="A11" s="6" t="s">
        <v>12</v>
      </c>
      <c r="B11" s="15">
        <v>12</v>
      </c>
      <c r="C11" s="9">
        <f>210*1.12015</f>
        <v>235.23149999999998</v>
      </c>
      <c r="D11" s="8">
        <f>B11*C11</f>
        <v>2822.7779999999998</v>
      </c>
    </row>
    <row r="12" spans="1:5" ht="17.25" customHeight="1" x14ac:dyDescent="0.25">
      <c r="A12" s="6" t="s">
        <v>13</v>
      </c>
      <c r="B12" s="15">
        <v>12</v>
      </c>
      <c r="C12" s="9">
        <v>270</v>
      </c>
      <c r="D12" s="8">
        <f>B12*C12</f>
        <v>3240</v>
      </c>
    </row>
    <row r="13" spans="1:5" ht="17.25" customHeight="1" x14ac:dyDescent="0.25">
      <c r="A13" s="16"/>
      <c r="B13" s="17"/>
    </row>
    <row r="14" spans="1:5" ht="17.25" customHeight="1" x14ac:dyDescent="0.25">
      <c r="A14" s="12" t="s">
        <v>14</v>
      </c>
      <c r="B14" s="18"/>
      <c r="C14" s="13"/>
      <c r="D14" s="14">
        <f>SUM(D15:D20)</f>
        <v>19544.565224999998</v>
      </c>
    </row>
    <row r="15" spans="1:5" ht="17.25" customHeight="1" x14ac:dyDescent="0.25">
      <c r="A15" s="6" t="s">
        <v>15</v>
      </c>
      <c r="B15" s="8">
        <v>24</v>
      </c>
      <c r="C15" s="8">
        <f>200*1.12015</f>
        <v>224.03</v>
      </c>
      <c r="D15" s="8">
        <f>(B15*C15)*1.155</f>
        <v>6210.1116000000002</v>
      </c>
    </row>
    <row r="16" spans="1:5" ht="17.25" customHeight="1" x14ac:dyDescent="0.25">
      <c r="A16" s="6" t="s">
        <v>16</v>
      </c>
      <c r="B16" s="8">
        <v>1</v>
      </c>
      <c r="C16" s="8">
        <v>1500</v>
      </c>
      <c r="D16" s="8">
        <f>(B16*C16)*1.155</f>
        <v>1732.5</v>
      </c>
    </row>
    <row r="17" spans="1:4" ht="17.25" customHeight="1" x14ac:dyDescent="0.25">
      <c r="A17" s="6" t="s">
        <v>17</v>
      </c>
      <c r="B17" s="9">
        <v>3</v>
      </c>
      <c r="C17" s="9">
        <f>1200*1.12015</f>
        <v>1344.18</v>
      </c>
      <c r="D17" s="8">
        <f>B17*C17</f>
        <v>4032.54</v>
      </c>
    </row>
    <row r="18" spans="1:4" ht="17.25" customHeight="1" x14ac:dyDescent="0.25">
      <c r="A18" s="6" t="s">
        <v>18</v>
      </c>
      <c r="B18" s="9">
        <v>3</v>
      </c>
      <c r="C18" s="9">
        <f>500*1.12015</f>
        <v>560.07500000000005</v>
      </c>
      <c r="D18" s="8">
        <f>B18*C18</f>
        <v>1680.2250000000001</v>
      </c>
    </row>
    <row r="19" spans="1:4" ht="17.25" customHeight="1" x14ac:dyDescent="0.25">
      <c r="A19" s="6" t="s">
        <v>19</v>
      </c>
      <c r="B19" s="9">
        <v>6</v>
      </c>
      <c r="C19" s="9">
        <f>130*1.12015</f>
        <v>145.61949999999999</v>
      </c>
      <c r="D19" s="8">
        <f>B19*B3*C19</f>
        <v>5242.3019999999997</v>
      </c>
    </row>
    <row r="20" spans="1:4" ht="17.25" customHeight="1" x14ac:dyDescent="0.25">
      <c r="A20" s="6" t="s">
        <v>20</v>
      </c>
      <c r="B20" s="8">
        <v>1</v>
      </c>
      <c r="C20" s="8">
        <f>500*1.12015</f>
        <v>560.07500000000005</v>
      </c>
      <c r="D20" s="8">
        <f>B20*C20*1.155</f>
        <v>646.88662500000009</v>
      </c>
    </row>
    <row r="21" spans="1:4" ht="17.25" customHeight="1" x14ac:dyDescent="0.25">
      <c r="A21" s="12" t="s">
        <v>21</v>
      </c>
      <c r="B21" s="18"/>
      <c r="C21" s="13"/>
      <c r="D21" s="14">
        <f>D22+D23</f>
        <v>5667.0628800000013</v>
      </c>
    </row>
    <row r="22" spans="1:4" ht="17.25" customHeight="1" x14ac:dyDescent="0.25">
      <c r="A22" s="27" t="s">
        <v>22</v>
      </c>
      <c r="B22" s="31">
        <f>B3+B4</f>
        <v>31</v>
      </c>
      <c r="C22" s="31">
        <f>120*1.12015</f>
        <v>134.41800000000001</v>
      </c>
      <c r="D22" s="31">
        <f>(B4+B3)*C22*1.36</f>
        <v>5667.0628800000013</v>
      </c>
    </row>
    <row r="23" spans="1:4" ht="17.25" customHeight="1" x14ac:dyDescent="0.25">
      <c r="A23" s="29" t="s">
        <v>23</v>
      </c>
      <c r="B23" s="30"/>
      <c r="C23" s="30"/>
      <c r="D23" s="30"/>
    </row>
    <row r="24" spans="1:4" ht="17.25" customHeight="1" x14ac:dyDescent="0.25">
      <c r="A24" s="29"/>
      <c r="B24" s="28"/>
      <c r="C24" s="28"/>
      <c r="D24" s="28"/>
    </row>
    <row r="25" spans="1:4" ht="17.25" customHeight="1" x14ac:dyDescent="0.25">
      <c r="A25" s="19" t="s">
        <v>24</v>
      </c>
      <c r="B25" s="20"/>
      <c r="C25" s="20"/>
      <c r="D25" s="21">
        <f>SUM(D8,D14,D21)</f>
        <v>42027.846105000004</v>
      </c>
    </row>
    <row r="26" spans="1:4" ht="17.25" customHeight="1" x14ac:dyDescent="0.25">
      <c r="A26" s="33" t="s">
        <v>25</v>
      </c>
      <c r="B26" s="34"/>
      <c r="C26" s="35"/>
      <c r="D26" s="23"/>
    </row>
    <row r="27" spans="1:4" x14ac:dyDescent="0.25">
      <c r="A27" s="16"/>
      <c r="B27" s="16"/>
      <c r="C27" s="16"/>
      <c r="D27" s="16"/>
    </row>
    <row r="28" spans="1:4" x14ac:dyDescent="0.25">
      <c r="A28" s="19" t="s">
        <v>26</v>
      </c>
      <c r="B28" s="22"/>
      <c r="C28" s="22"/>
      <c r="D28" s="21">
        <f>SUM(D25,D26)</f>
        <v>42027.846105000004</v>
      </c>
    </row>
  </sheetData>
  <mergeCells count="1">
    <mergeCell ref="A26:C26"/>
  </mergeCells>
  <phoneticPr fontId="1" type="noConversion"/>
  <printOptions horizontalCentered="1"/>
  <pageMargins left="0.23622047244094491" right="0.23622047244094491" top="0.51181102362204722" bottom="0.51181102362204722" header="0.23622047244094491" footer="0.23622047244094491"/>
  <pageSetup paperSize="9" scale="86" orientation="portrait" horizontalDpi="4294967293" verticalDpi="4294967293" r:id="rId1"/>
  <ignoredErrors>
    <ignoredError sqref="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view="pageBreakPreview" zoomScaleNormal="100" zoomScaleSheetLayoutView="100" workbookViewId="0">
      <selection activeCell="G15" sqref="G15"/>
    </sheetView>
  </sheetViews>
  <sheetFormatPr defaultColWidth="8.85546875" defaultRowHeight="15" x14ac:dyDescent="0.25"/>
  <cols>
    <col min="1" max="1" width="54.42578125" style="5" customWidth="1"/>
    <col min="2" max="2" width="10.28515625" style="4" customWidth="1"/>
    <col min="3" max="3" width="14.85546875" style="4" customWidth="1"/>
    <col min="4" max="4" width="18.140625" style="4" customWidth="1"/>
    <col min="5" max="16384" width="8.85546875" style="4"/>
  </cols>
  <sheetData>
    <row r="1" spans="1:5" ht="17.25" customHeight="1" x14ac:dyDescent="0.25">
      <c r="A1" s="2"/>
      <c r="B1" s="3" t="s">
        <v>0</v>
      </c>
      <c r="C1" s="3" t="s">
        <v>1</v>
      </c>
      <c r="D1" s="3" t="s">
        <v>2</v>
      </c>
      <c r="E1" s="1"/>
    </row>
    <row r="2" spans="1:5" ht="17.25" customHeight="1" x14ac:dyDescent="0.25">
      <c r="A2" s="6" t="s">
        <v>4</v>
      </c>
      <c r="B2" s="7">
        <v>2</v>
      </c>
      <c r="C2" s="8"/>
      <c r="D2" s="8"/>
    </row>
    <row r="3" spans="1:5" ht="17.25" customHeight="1" x14ac:dyDescent="0.25">
      <c r="A3" s="6" t="s">
        <v>5</v>
      </c>
      <c r="B3" s="9">
        <v>8</v>
      </c>
      <c r="C3" s="8"/>
      <c r="D3" s="8"/>
    </row>
    <row r="4" spans="1:5" ht="17.25" customHeight="1" x14ac:dyDescent="0.25">
      <c r="A4" s="6" t="s">
        <v>6</v>
      </c>
      <c r="B4" s="9">
        <v>25</v>
      </c>
      <c r="C4" s="8"/>
      <c r="D4" s="8"/>
    </row>
    <row r="5" spans="1:5" ht="17.25" customHeight="1" x14ac:dyDescent="0.25">
      <c r="A5" s="6" t="s">
        <v>7</v>
      </c>
      <c r="B5" s="8">
        <v>12</v>
      </c>
      <c r="C5" s="8"/>
      <c r="D5" s="8"/>
    </row>
    <row r="6" spans="1:5" ht="17.25" customHeight="1" x14ac:dyDescent="0.25">
      <c r="A6" s="6" t="s">
        <v>8</v>
      </c>
      <c r="B6" s="8"/>
      <c r="C6" s="8">
        <f>D8/B5</f>
        <v>1906.5829999999999</v>
      </c>
      <c r="D6" s="8"/>
    </row>
    <row r="7" spans="1:5" ht="17.25" customHeight="1" x14ac:dyDescent="0.25">
      <c r="A7" s="10"/>
      <c r="B7" s="11"/>
      <c r="C7" s="11"/>
      <c r="D7" s="11"/>
    </row>
    <row r="8" spans="1:5" ht="17.25" customHeight="1" x14ac:dyDescent="0.25">
      <c r="A8" s="12" t="s">
        <v>27</v>
      </c>
      <c r="B8" s="13"/>
      <c r="C8" s="13"/>
      <c r="D8" s="14">
        <f>SUM(D9:D12)</f>
        <v>22878.995999999999</v>
      </c>
    </row>
    <row r="9" spans="1:5" ht="17.25" customHeight="1" x14ac:dyDescent="0.25">
      <c r="A9" s="6" t="s">
        <v>10</v>
      </c>
      <c r="B9" s="8">
        <v>12</v>
      </c>
      <c r="C9" s="8">
        <v>0</v>
      </c>
      <c r="D9" s="8">
        <f>B9*C9</f>
        <v>0</v>
      </c>
    </row>
    <row r="10" spans="1:5" ht="17.25" customHeight="1" x14ac:dyDescent="0.25">
      <c r="A10" s="6" t="s">
        <v>11</v>
      </c>
      <c r="B10" s="8">
        <v>12</v>
      </c>
      <c r="C10" s="9">
        <f>800*1.12015</f>
        <v>896.12</v>
      </c>
      <c r="D10" s="8">
        <f>B10*C10</f>
        <v>10753.44</v>
      </c>
    </row>
    <row r="11" spans="1:5" ht="30" x14ac:dyDescent="0.25">
      <c r="A11" s="6" t="s">
        <v>12</v>
      </c>
      <c r="B11" s="15">
        <v>12</v>
      </c>
      <c r="C11" s="9">
        <f>420*1.12015</f>
        <v>470.46299999999997</v>
      </c>
      <c r="D11" s="8">
        <f>B11*C11</f>
        <v>5645.5559999999996</v>
      </c>
    </row>
    <row r="12" spans="1:5" ht="17.25" customHeight="1" x14ac:dyDescent="0.25">
      <c r="A12" s="6" t="s">
        <v>13</v>
      </c>
      <c r="B12" s="15">
        <v>12</v>
      </c>
      <c r="C12" s="9">
        <v>540</v>
      </c>
      <c r="D12" s="8">
        <f>B12*C12</f>
        <v>6480</v>
      </c>
    </row>
    <row r="13" spans="1:5" ht="17.25" customHeight="1" x14ac:dyDescent="0.25">
      <c r="A13" s="16"/>
      <c r="B13" s="17"/>
      <c r="C13" s="11"/>
      <c r="D13" s="11"/>
    </row>
    <row r="14" spans="1:5" ht="17.25" customHeight="1" x14ac:dyDescent="0.25">
      <c r="A14" s="12" t="s">
        <v>14</v>
      </c>
      <c r="B14" s="18"/>
      <c r="C14" s="13"/>
      <c r="D14" s="14">
        <f>SUM(D15:D20)</f>
        <v>37707.781137499995</v>
      </c>
    </row>
    <row r="15" spans="1:5" ht="17.25" customHeight="1" x14ac:dyDescent="0.25">
      <c r="A15" s="6" t="s">
        <v>15</v>
      </c>
      <c r="B15" s="8">
        <v>48</v>
      </c>
      <c r="C15" s="8">
        <f>200*1.12015</f>
        <v>224.03</v>
      </c>
      <c r="D15" s="8">
        <f>(B15*C15)*1.155</f>
        <v>12420.2232</v>
      </c>
    </row>
    <row r="16" spans="1:5" s="11" customFormat="1" ht="17.25" customHeight="1" x14ac:dyDescent="0.25">
      <c r="A16" s="6" t="s">
        <v>16</v>
      </c>
      <c r="B16" s="8">
        <v>1</v>
      </c>
      <c r="C16" s="8">
        <v>1500</v>
      </c>
      <c r="D16" s="8">
        <f>(B16*C16)*1.155</f>
        <v>1732.5</v>
      </c>
    </row>
    <row r="17" spans="1:4" ht="17.25" customHeight="1" x14ac:dyDescent="0.25">
      <c r="A17" s="6" t="s">
        <v>17</v>
      </c>
      <c r="B17" s="9">
        <v>4</v>
      </c>
      <c r="C17" s="9">
        <v>1300</v>
      </c>
      <c r="D17" s="8">
        <f>B17*C17</f>
        <v>5200</v>
      </c>
    </row>
    <row r="18" spans="1:4" ht="17.25" customHeight="1" x14ac:dyDescent="0.25">
      <c r="A18" s="6" t="s">
        <v>18</v>
      </c>
      <c r="B18" s="9">
        <v>4</v>
      </c>
      <c r="C18" s="9">
        <f>500*1.12015</f>
        <v>560.07500000000005</v>
      </c>
      <c r="D18" s="8">
        <f>B18*C18</f>
        <v>2240.3000000000002</v>
      </c>
    </row>
    <row r="19" spans="1:4" ht="17.25" customHeight="1" x14ac:dyDescent="0.25">
      <c r="A19" s="6" t="s">
        <v>28</v>
      </c>
      <c r="B19" s="9">
        <v>13</v>
      </c>
      <c r="C19" s="9">
        <f>130*1.12015</f>
        <v>145.61949999999999</v>
      </c>
      <c r="D19" s="8">
        <f>B19*B3*C19</f>
        <v>15144.427999999998</v>
      </c>
    </row>
    <row r="20" spans="1:4" ht="17.25" customHeight="1" x14ac:dyDescent="0.25">
      <c r="A20" s="6" t="s">
        <v>20</v>
      </c>
      <c r="B20" s="8">
        <v>1</v>
      </c>
      <c r="C20" s="8">
        <f>750*1.12015</f>
        <v>840.11249999999995</v>
      </c>
      <c r="D20" s="8">
        <f>B20*C20*1.155</f>
        <v>970.32993749999991</v>
      </c>
    </row>
    <row r="21" spans="1:4" ht="17.25" customHeight="1" x14ac:dyDescent="0.25">
      <c r="A21" s="10"/>
      <c r="B21" s="17"/>
      <c r="C21" s="11"/>
      <c r="D21" s="11"/>
    </row>
    <row r="22" spans="1:4" ht="17.25" customHeight="1" x14ac:dyDescent="0.25">
      <c r="A22" s="12" t="s">
        <v>21</v>
      </c>
      <c r="B22" s="18"/>
      <c r="C22" s="13"/>
      <c r="D22" s="14">
        <f>SUM(D23:D24)</f>
        <v>7540.8498000000009</v>
      </c>
    </row>
    <row r="23" spans="1:4" ht="30" x14ac:dyDescent="0.25">
      <c r="A23" s="32" t="s">
        <v>22</v>
      </c>
      <c r="B23" s="8">
        <f>B3+B4</f>
        <v>33</v>
      </c>
      <c r="C23" s="8">
        <f>150*1.12015</f>
        <v>168.02250000000001</v>
      </c>
      <c r="D23" s="8">
        <f>(B4+B3)*C23*1.36</f>
        <v>7540.8498000000009</v>
      </c>
    </row>
    <row r="24" spans="1:4" ht="17.25" customHeight="1" x14ac:dyDescent="0.25">
      <c r="A24" s="6" t="s">
        <v>23</v>
      </c>
      <c r="B24" s="8"/>
      <c r="C24" s="8"/>
      <c r="D24" s="8"/>
    </row>
    <row r="25" spans="1:4" ht="17.25" customHeight="1" x14ac:dyDescent="0.25">
      <c r="A25" s="26"/>
      <c r="B25" s="11"/>
      <c r="C25" s="11"/>
      <c r="D25" s="11"/>
    </row>
    <row r="26" spans="1:4" ht="17.25" customHeight="1" x14ac:dyDescent="0.25">
      <c r="A26" s="19" t="s">
        <v>24</v>
      </c>
      <c r="B26" s="20"/>
      <c r="C26" s="20"/>
      <c r="D26" s="21">
        <f>SUM(D8,D14,D22)</f>
        <v>68127.626937499997</v>
      </c>
    </row>
    <row r="27" spans="1:4" ht="17.25" customHeight="1" x14ac:dyDescent="0.25">
      <c r="A27" s="33" t="s">
        <v>29</v>
      </c>
      <c r="B27" s="34"/>
      <c r="C27" s="35"/>
      <c r="D27" s="23"/>
    </row>
    <row r="28" spans="1:4" ht="17.25" customHeight="1" x14ac:dyDescent="0.25">
      <c r="A28" s="16"/>
      <c r="B28" s="16"/>
      <c r="C28" s="16"/>
      <c r="D28" s="16"/>
    </row>
    <row r="29" spans="1:4" ht="17.25" customHeight="1" x14ac:dyDescent="0.25">
      <c r="A29" s="19" t="s">
        <v>26</v>
      </c>
      <c r="B29" s="22"/>
      <c r="C29" s="22"/>
      <c r="D29" s="21">
        <f>SUM(D26,D27)</f>
        <v>68127.626937499997</v>
      </c>
    </row>
  </sheetData>
  <mergeCells count="1">
    <mergeCell ref="A27:C2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d546331-390f-411e-a7ff-3398a33e9ae4">
      <UserInfo>
        <DisplayName>Eva Gedeon</DisplayName>
        <AccountId>23</AccountId>
        <AccountType/>
      </UserInfo>
      <UserInfo>
        <DisplayName>Oleksandr Shtokvych</DisplayName>
        <AccountId>680</AccountId>
        <AccountType/>
      </UserInfo>
      <UserInfo>
        <DisplayName>Kornelia Vargha</DisplayName>
        <AccountId>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034ABD141D14B89F0AF45E5E4F447" ma:contentTypeVersion="17" ma:contentTypeDescription="Create a new document." ma:contentTypeScope="" ma:versionID="814402260e309ce7d8044faf0873b439">
  <xsd:schema xmlns:xsd="http://www.w3.org/2001/XMLSchema" xmlns:xs="http://www.w3.org/2001/XMLSchema" xmlns:p="http://schemas.microsoft.com/office/2006/metadata/properties" xmlns:ns1="http://schemas.microsoft.com/sharepoint/v3" xmlns:ns2="1d546331-390f-411e-a7ff-3398a33e9ae4" xmlns:ns3="a9baf332-ec32-4d47-87ab-509753f806bb" targetNamespace="http://schemas.microsoft.com/office/2006/metadata/properties" ma:root="true" ma:fieldsID="7cfe8590426f59bef25e4acc90465de7" ns1:_="" ns2:_="" ns3:_="">
    <xsd:import namespace="http://schemas.microsoft.com/sharepoint/v3"/>
    <xsd:import namespace="1d546331-390f-411e-a7ff-3398a33e9ae4"/>
    <xsd:import namespace="a9baf332-ec32-4d47-87ab-509753f806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6331-390f-411e-a7ff-3398a33e9a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f332-ec32-4d47-87ab-509753f80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F7A90-5C62-4CB4-9E1F-ECA022689B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d546331-390f-411e-a7ff-3398a33e9ae4"/>
  </ds:schemaRefs>
</ds:datastoreItem>
</file>

<file path=customXml/itemProps2.xml><?xml version="1.0" encoding="utf-8"?>
<ds:datastoreItem xmlns:ds="http://schemas.openxmlformats.org/officeDocument/2006/customXml" ds:itemID="{686B61DA-7ECA-41A8-BA19-A87B171A50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8B316C-79CD-4BE9-965F-64972F0E2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546331-390f-411e-a7ff-3398a33e9ae4"/>
    <ds:schemaRef ds:uri="a9baf332-ec32-4d47-87ab-509753f8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1-week budget</vt:lpstr>
      <vt:lpstr>2-week budget</vt:lpstr>
      <vt:lpstr>'1-week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Kornelia Vargha</dc:creator>
  <cp:keywords/>
  <dc:description/>
  <cp:lastModifiedBy>Windows-felhasználó</cp:lastModifiedBy>
  <cp:revision/>
  <dcterms:created xsi:type="dcterms:W3CDTF">2020-01-15T13:44:52Z</dcterms:created>
  <dcterms:modified xsi:type="dcterms:W3CDTF">2022-04-21T09:42:46Z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0x01010047A034ABD141D14B89F0AF45E5E4F447</vt:lpwstr>
  </property>
</Properties>
</file>